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firstSheet="1" activeTab="10"/>
  </bookViews>
  <sheets>
    <sheet name="прил 1." sheetId="1" state="hidden" r:id="rId1"/>
    <sheet name="приложение 2" sheetId="2" r:id="rId2"/>
    <sheet name="Прил. 3" sheetId="3" state="hidden" r:id="rId3"/>
    <sheet name="прил 4.  (2)" sheetId="4" state="hidden" r:id="rId4"/>
    <sheet name="прил 4. " sheetId="5" state="hidden" r:id="rId5"/>
    <sheet name="прил 5." sheetId="6" state="hidden" r:id="rId6"/>
    <sheet name="прил.6" sheetId="7" r:id="rId7"/>
    <sheet name="прил.7" sheetId="8" state="hidden" r:id="rId8"/>
    <sheet name="прил.8" sheetId="9" r:id="rId9"/>
    <sheet name="прил.9" sheetId="10" state="hidden" r:id="rId10"/>
    <sheet name="прил.10" sheetId="11" r:id="rId11"/>
    <sheet name="прил.11" sheetId="12" state="hidden" r:id="rId12"/>
    <sheet name="прил 12. " sheetId="13" state="hidden" r:id="rId13"/>
    <sheet name="прил 13." sheetId="14" state="hidden" r:id="rId14"/>
    <sheet name="прил.14" sheetId="15" state="hidden" r:id="rId15"/>
    <sheet name="прил 15." sheetId="16" state="hidden" r:id="rId16"/>
    <sheet name="прил.16" sheetId="17" state="hidden" r:id="rId17"/>
    <sheet name="прил.17" sheetId="18" state="hidden" r:id="rId18"/>
    <sheet name="прил.12" sheetId="19" state="hidden" r:id="rId19"/>
    <sheet name="прил.13" sheetId="20" state="hidden" r:id="rId20"/>
    <sheet name="прил.14(1)" sheetId="21" state="hidden" r:id="rId21"/>
    <sheet name="прил.15(1)" sheetId="22" state="hidden" r:id="rId22"/>
    <sheet name="прил.16(1)" sheetId="23" state="hidden" r:id="rId23"/>
    <sheet name="прил.17(1)" sheetId="24" state="hidden" r:id="rId24"/>
    <sheet name="прил.18" sheetId="25" state="hidden" r:id="rId25"/>
    <sheet name="прил.19" sheetId="26" state="hidden" r:id="rId26"/>
  </sheets>
  <definedNames>
    <definedName name="_xlnm._FilterDatabase" localSheetId="6">прил.6!$A$6:$F$6</definedName>
    <definedName name="_xlnm._FilterDatabase" localSheetId="7">прил.7!$A$6:$G$6</definedName>
    <definedName name="_xlnm._FilterDatabase" localSheetId="8">прил.8!$A$5:$H$5</definedName>
    <definedName name="_xlnm._FilterDatabase" localSheetId="9">прил.9!$A$5:$I$5</definedName>
    <definedName name="_xlnm.Print_Titles" localSheetId="6">прил.6!$5:$5</definedName>
    <definedName name="_xlnm.Print_Titles" localSheetId="7">прил.7!$5:$5</definedName>
    <definedName name="_xlnm.Print_Titles" localSheetId="8">прил.8!$4:$4</definedName>
    <definedName name="_xlnm.Print_Titles" localSheetId="9">прил.9!$4:$4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" i="24" l="1"/>
  <c r="C11" i="24"/>
  <c r="D8" i="24"/>
  <c r="C8" i="24"/>
  <c r="C11" i="23"/>
  <c r="C8" i="23"/>
  <c r="D14" i="22"/>
  <c r="C14" i="22"/>
  <c r="D10" i="22"/>
  <c r="C10" i="22"/>
  <c r="C11" i="21"/>
  <c r="C8" i="21"/>
  <c r="D25" i="20"/>
  <c r="C25" i="20"/>
  <c r="D24" i="20"/>
  <c r="C24" i="20"/>
  <c r="D23" i="20"/>
  <c r="C23" i="20"/>
  <c r="D17" i="20"/>
  <c r="C17" i="20"/>
  <c r="D15" i="20"/>
  <c r="C15" i="20"/>
  <c r="D13" i="20"/>
  <c r="C13" i="20"/>
  <c r="D12" i="20"/>
  <c r="C12" i="20"/>
  <c r="D11" i="20"/>
  <c r="C11" i="20"/>
  <c r="D9" i="20"/>
  <c r="C9" i="20"/>
  <c r="D7" i="20"/>
  <c r="C7" i="20"/>
  <c r="D6" i="20"/>
  <c r="C6" i="20"/>
  <c r="D5" i="20"/>
  <c r="C5" i="20"/>
  <c r="C26" i="19"/>
  <c r="C25" i="19" s="1"/>
  <c r="C24" i="19" s="1"/>
  <c r="C18" i="19"/>
  <c r="C16" i="19"/>
  <c r="C14" i="19"/>
  <c r="C13" i="19" s="1"/>
  <c r="C12" i="19"/>
  <c r="C10" i="19"/>
  <c r="C9" i="19"/>
  <c r="C7" i="19"/>
  <c r="C6" i="19"/>
  <c r="C5" i="19" s="1"/>
  <c r="D14" i="16"/>
  <c r="C14" i="16"/>
  <c r="D10" i="16"/>
  <c r="C10" i="16"/>
  <c r="C14" i="15"/>
  <c r="C10" i="15"/>
  <c r="D15" i="14"/>
  <c r="C15" i="14"/>
  <c r="D14" i="14"/>
  <c r="C14" i="14"/>
  <c r="D13" i="14"/>
  <c r="C13" i="14"/>
  <c r="D11" i="14"/>
  <c r="C11" i="14"/>
  <c r="D10" i="14"/>
  <c r="C10" i="14"/>
  <c r="D9" i="14"/>
  <c r="C9" i="14"/>
  <c r="D8" i="14"/>
  <c r="C8" i="14"/>
  <c r="D7" i="14"/>
  <c r="C7" i="14"/>
  <c r="C14" i="13"/>
  <c r="C13" i="13" s="1"/>
  <c r="C12" i="13" s="1"/>
  <c r="C10" i="13"/>
  <c r="C9" i="13"/>
  <c r="C8" i="13" s="1"/>
  <c r="C7" i="13" s="1"/>
  <c r="C6" i="13" s="1"/>
  <c r="G96" i="12"/>
  <c r="F96" i="12"/>
  <c r="G95" i="12"/>
  <c r="F95" i="12"/>
  <c r="G94" i="12"/>
  <c r="F94" i="12"/>
  <c r="G55" i="12"/>
  <c r="F55" i="12"/>
  <c r="G53" i="12"/>
  <c r="F53" i="12"/>
  <c r="G51" i="12"/>
  <c r="F51" i="12"/>
  <c r="G50" i="12"/>
  <c r="F50" i="12"/>
  <c r="G49" i="12"/>
  <c r="F49" i="12"/>
  <c r="G48" i="12"/>
  <c r="F48" i="12"/>
  <c r="G47" i="12"/>
  <c r="F47" i="12"/>
  <c r="G45" i="12"/>
  <c r="F45" i="12"/>
  <c r="G40" i="12"/>
  <c r="F40" i="12"/>
  <c r="G39" i="12"/>
  <c r="F39" i="12"/>
  <c r="G30" i="12"/>
  <c r="F30" i="12"/>
  <c r="G29" i="12"/>
  <c r="F29" i="12"/>
  <c r="G28" i="12"/>
  <c r="F28" i="12"/>
  <c r="G27" i="12"/>
  <c r="F27" i="12"/>
  <c r="G26" i="12"/>
  <c r="F26" i="12"/>
  <c r="G18" i="12"/>
  <c r="F18" i="12"/>
  <c r="F166" i="11"/>
  <c r="H166" i="11" s="1"/>
  <c r="J166" i="11" s="1"/>
  <c r="F159" i="11"/>
  <c r="F158" i="11" s="1"/>
  <c r="F157" i="11" s="1"/>
  <c r="F156" i="11" s="1"/>
  <c r="F155" i="11" s="1"/>
  <c r="G150" i="11"/>
  <c r="G151" i="11" s="1"/>
  <c r="G152" i="11" s="1"/>
  <c r="G153" i="11" s="1"/>
  <c r="G154" i="11" s="1"/>
  <c r="F147" i="11"/>
  <c r="F146" i="11"/>
  <c r="F140" i="11"/>
  <c r="H128" i="11"/>
  <c r="J128" i="11" s="1"/>
  <c r="H127" i="11"/>
  <c r="J127" i="11" s="1"/>
  <c r="F127" i="11"/>
  <c r="F126" i="11"/>
  <c r="H126" i="11" s="1"/>
  <c r="J126" i="11" s="1"/>
  <c r="J122" i="11"/>
  <c r="H122" i="11"/>
  <c r="F120" i="11"/>
  <c r="F118" i="11"/>
  <c r="F117" i="11"/>
  <c r="F116" i="11" s="1"/>
  <c r="F111" i="11"/>
  <c r="H110" i="11"/>
  <c r="J110" i="11" s="1"/>
  <c r="G110" i="11"/>
  <c r="G109" i="11"/>
  <c r="G106" i="11"/>
  <c r="G102" i="11" s="1"/>
  <c r="G101" i="11" s="1"/>
  <c r="G100" i="11" s="1"/>
  <c r="G93" i="11" s="1"/>
  <c r="G92" i="11" s="1"/>
  <c r="F85" i="11"/>
  <c r="F84" i="11"/>
  <c r="F80" i="11"/>
  <c r="H80" i="11" s="1"/>
  <c r="J80" i="11" s="1"/>
  <c r="F77" i="11"/>
  <c r="F75" i="11"/>
  <c r="F73" i="11"/>
  <c r="J67" i="11"/>
  <c r="H67" i="11"/>
  <c r="J66" i="11"/>
  <c r="H66" i="11"/>
  <c r="I65" i="11"/>
  <c r="H65" i="11"/>
  <c r="J65" i="11" s="1"/>
  <c r="F65" i="11"/>
  <c r="J64" i="11"/>
  <c r="H64" i="11"/>
  <c r="F62" i="11"/>
  <c r="F60" i="11"/>
  <c r="F58" i="11"/>
  <c r="F56" i="11"/>
  <c r="F54" i="11"/>
  <c r="F53" i="11" s="1"/>
  <c r="F52" i="11" s="1"/>
  <c r="F50" i="11"/>
  <c r="F49" i="11"/>
  <c r="F48" i="11" s="1"/>
  <c r="G45" i="11"/>
  <c r="G44" i="11"/>
  <c r="I43" i="11"/>
  <c r="G43" i="11"/>
  <c r="I42" i="11"/>
  <c r="G42" i="11"/>
  <c r="I34" i="11"/>
  <c r="H33" i="11"/>
  <c r="J33" i="11" s="1"/>
  <c r="F32" i="11"/>
  <c r="H32" i="11" s="1"/>
  <c r="J32" i="11" s="1"/>
  <c r="G30" i="11"/>
  <c r="F28" i="11"/>
  <c r="F27" i="11" s="1"/>
  <c r="F26" i="11" s="1"/>
  <c r="F24" i="11"/>
  <c r="F23" i="11"/>
  <c r="F22" i="11" s="1"/>
  <c r="F18" i="11"/>
  <c r="H17" i="11"/>
  <c r="J17" i="11" s="1"/>
  <c r="H16" i="11"/>
  <c r="J16" i="11" s="1"/>
  <c r="F15" i="11"/>
  <c r="H15" i="11" s="1"/>
  <c r="J15" i="11" s="1"/>
  <c r="F14" i="11"/>
  <c r="H14" i="11" s="1"/>
  <c r="J14" i="11" s="1"/>
  <c r="G13" i="11"/>
  <c r="F13" i="11"/>
  <c r="H13" i="11" s="1"/>
  <c r="J13" i="11" s="1"/>
  <c r="G12" i="11"/>
  <c r="F12" i="11"/>
  <c r="H12" i="11" s="1"/>
  <c r="J12" i="11" s="1"/>
  <c r="G11" i="11"/>
  <c r="I10" i="11"/>
  <c r="G10" i="11"/>
  <c r="H212" i="10"/>
  <c r="G110" i="12" s="1"/>
  <c r="G212" i="10"/>
  <c r="F110" i="12" s="1"/>
  <c r="H211" i="10"/>
  <c r="G109" i="12" s="1"/>
  <c r="G108" i="12" s="1"/>
  <c r="G107" i="12" s="1"/>
  <c r="G106" i="12" s="1"/>
  <c r="G105" i="12" s="1"/>
  <c r="G104" i="12" s="1"/>
  <c r="G211" i="10"/>
  <c r="F109" i="12" s="1"/>
  <c r="F108" i="12" s="1"/>
  <c r="F107" i="12" s="1"/>
  <c r="F106" i="12" s="1"/>
  <c r="F105" i="12" s="1"/>
  <c r="F104" i="12" s="1"/>
  <c r="H209" i="10"/>
  <c r="G209" i="10"/>
  <c r="H207" i="10"/>
  <c r="G207" i="10"/>
  <c r="H206" i="10"/>
  <c r="G206" i="10"/>
  <c r="H204" i="10"/>
  <c r="G204" i="10"/>
  <c r="H203" i="10"/>
  <c r="G203" i="10"/>
  <c r="H202" i="10"/>
  <c r="G202" i="10"/>
  <c r="H201" i="10"/>
  <c r="G201" i="10"/>
  <c r="H200" i="10"/>
  <c r="G200" i="10"/>
  <c r="H198" i="10"/>
  <c r="G198" i="10"/>
  <c r="H197" i="10"/>
  <c r="G197" i="10"/>
  <c r="H196" i="10"/>
  <c r="G196" i="10"/>
  <c r="H195" i="10"/>
  <c r="G103" i="12" s="1"/>
  <c r="G102" i="12" s="1"/>
  <c r="G101" i="12" s="1"/>
  <c r="G100" i="12" s="1"/>
  <c r="G99" i="12" s="1"/>
  <c r="G98" i="12" s="1"/>
  <c r="G195" i="10"/>
  <c r="F103" i="12" s="1"/>
  <c r="F102" i="12" s="1"/>
  <c r="F101" i="12" s="1"/>
  <c r="F100" i="12" s="1"/>
  <c r="F99" i="12" s="1"/>
  <c r="F98" i="12" s="1"/>
  <c r="H194" i="10"/>
  <c r="G194" i="10"/>
  <c r="H193" i="10"/>
  <c r="G193" i="10"/>
  <c r="H192" i="10"/>
  <c r="G192" i="10"/>
  <c r="H191" i="10"/>
  <c r="G191" i="10"/>
  <c r="H190" i="10"/>
  <c r="G190" i="10"/>
  <c r="H188" i="10"/>
  <c r="H187" i="10" s="1"/>
  <c r="H186" i="10" s="1"/>
  <c r="H183" i="10"/>
  <c r="G24" i="12" s="1"/>
  <c r="G183" i="10"/>
  <c r="F24" i="12" s="1"/>
  <c r="H182" i="10"/>
  <c r="G23" i="12" s="1"/>
  <c r="G22" i="12" s="1"/>
  <c r="G182" i="10"/>
  <c r="F23" i="12" s="1"/>
  <c r="F22" i="12" s="1"/>
  <c r="H181" i="10"/>
  <c r="G181" i="10"/>
  <c r="H179" i="10"/>
  <c r="G179" i="10"/>
  <c r="H178" i="10"/>
  <c r="G178" i="10"/>
  <c r="H177" i="10"/>
  <c r="G177" i="10"/>
  <c r="H176" i="10"/>
  <c r="G176" i="10"/>
  <c r="H175" i="10"/>
  <c r="G175" i="10"/>
  <c r="H173" i="10"/>
  <c r="G173" i="10"/>
  <c r="H172" i="10"/>
  <c r="G172" i="10"/>
  <c r="H171" i="10"/>
  <c r="G171" i="10"/>
  <c r="H170" i="10"/>
  <c r="G170" i="10"/>
  <c r="H169" i="10"/>
  <c r="G169" i="10"/>
  <c r="H166" i="10"/>
  <c r="G166" i="10"/>
  <c r="H165" i="10"/>
  <c r="G17" i="12" s="1"/>
  <c r="G165" i="10"/>
  <c r="F17" i="12" s="1"/>
  <c r="H164" i="10"/>
  <c r="G16" i="12" s="1"/>
  <c r="G164" i="10"/>
  <c r="F16" i="12" s="1"/>
  <c r="H163" i="10"/>
  <c r="G163" i="10"/>
  <c r="H162" i="10"/>
  <c r="G162" i="10"/>
  <c r="H161" i="10"/>
  <c r="G161" i="10"/>
  <c r="H160" i="10"/>
  <c r="G160" i="10"/>
  <c r="H159" i="10"/>
  <c r="G159" i="10"/>
  <c r="H158" i="10"/>
  <c r="G158" i="10"/>
  <c r="H153" i="10"/>
  <c r="G153" i="10"/>
  <c r="H151" i="10"/>
  <c r="G151" i="10"/>
  <c r="H149" i="10"/>
  <c r="G149" i="10"/>
  <c r="H147" i="10"/>
  <c r="G147" i="10"/>
  <c r="H145" i="10"/>
  <c r="G145" i="10"/>
  <c r="H143" i="10"/>
  <c r="G143" i="10"/>
  <c r="H140" i="10"/>
  <c r="G140" i="10"/>
  <c r="H139" i="10"/>
  <c r="G139" i="10"/>
  <c r="H137" i="10"/>
  <c r="H136" i="10"/>
  <c r="H135" i="10" s="1"/>
  <c r="H130" i="10" s="1"/>
  <c r="H129" i="10" s="1"/>
  <c r="H115" i="10" s="1"/>
  <c r="H134" i="10"/>
  <c r="G38" i="12" s="1"/>
  <c r="G37" i="12" s="1"/>
  <c r="G36" i="12" s="1"/>
  <c r="G35" i="12" s="1"/>
  <c r="G134" i="10"/>
  <c r="F38" i="12" s="1"/>
  <c r="F37" i="12" s="1"/>
  <c r="F36" i="12" s="1"/>
  <c r="F35" i="12" s="1"/>
  <c r="H133" i="10"/>
  <c r="G133" i="10"/>
  <c r="H132" i="10"/>
  <c r="G132" i="10"/>
  <c r="H131" i="10"/>
  <c r="G131" i="10"/>
  <c r="G130" i="10"/>
  <c r="G129" i="10"/>
  <c r="H127" i="10"/>
  <c r="G127" i="10"/>
  <c r="H126" i="10"/>
  <c r="G126" i="10"/>
  <c r="H125" i="10"/>
  <c r="G125" i="10"/>
  <c r="H124" i="10"/>
  <c r="G124" i="10"/>
  <c r="H123" i="10"/>
  <c r="G123" i="10"/>
  <c r="H120" i="10"/>
  <c r="H119" i="10" s="1"/>
  <c r="H118" i="10" s="1"/>
  <c r="H117" i="10" s="1"/>
  <c r="H116" i="10"/>
  <c r="G116" i="10"/>
  <c r="G115" i="10"/>
  <c r="H113" i="10"/>
  <c r="G113" i="10"/>
  <c r="H112" i="10"/>
  <c r="G112" i="10"/>
  <c r="H110" i="10"/>
  <c r="G110" i="10"/>
  <c r="H109" i="10"/>
  <c r="G109" i="10"/>
  <c r="H107" i="10"/>
  <c r="G107" i="10"/>
  <c r="H105" i="10"/>
  <c r="G105" i="10"/>
  <c r="H103" i="10"/>
  <c r="G103" i="10"/>
  <c r="H101" i="10"/>
  <c r="G101" i="10"/>
  <c r="H100" i="10"/>
  <c r="G100" i="10"/>
  <c r="H99" i="10"/>
  <c r="G99" i="10"/>
  <c r="H98" i="10"/>
  <c r="G98" i="10"/>
  <c r="H97" i="10"/>
  <c r="G97" i="10"/>
  <c r="H95" i="10"/>
  <c r="G93" i="12" s="1"/>
  <c r="G92" i="12" s="1"/>
  <c r="G91" i="12" s="1"/>
  <c r="G95" i="10"/>
  <c r="F93" i="12" s="1"/>
  <c r="F92" i="12" s="1"/>
  <c r="F91" i="12" s="1"/>
  <c r="H94" i="10"/>
  <c r="G94" i="10"/>
  <c r="H93" i="10"/>
  <c r="G93" i="10"/>
  <c r="H92" i="10"/>
  <c r="G92" i="10"/>
  <c r="G90" i="10"/>
  <c r="H89" i="10"/>
  <c r="G89" i="10"/>
  <c r="H88" i="10"/>
  <c r="G88" i="10"/>
  <c r="H86" i="10"/>
  <c r="G86" i="10"/>
  <c r="G85" i="10" s="1"/>
  <c r="H83" i="10"/>
  <c r="G83" i="10"/>
  <c r="H82" i="10"/>
  <c r="G82" i="10"/>
  <c r="H81" i="10"/>
  <c r="G81" i="10"/>
  <c r="H80" i="10"/>
  <c r="G90" i="12" s="1"/>
  <c r="G80" i="10"/>
  <c r="F90" i="12" s="1"/>
  <c r="H78" i="10"/>
  <c r="H77" i="10" s="1"/>
  <c r="H76" i="10" s="1"/>
  <c r="H75" i="10" s="1"/>
  <c r="H64" i="10" s="1"/>
  <c r="H73" i="10"/>
  <c r="G73" i="10"/>
  <c r="H71" i="10"/>
  <c r="G71" i="10"/>
  <c r="H69" i="10"/>
  <c r="G69" i="10"/>
  <c r="H68" i="10"/>
  <c r="G68" i="10"/>
  <c r="H67" i="10"/>
  <c r="G67" i="10"/>
  <c r="H66" i="10"/>
  <c r="G66" i="10"/>
  <c r="H65" i="10"/>
  <c r="G65" i="10"/>
  <c r="G64" i="10"/>
  <c r="H62" i="10"/>
  <c r="H61" i="10"/>
  <c r="H60" i="10" s="1"/>
  <c r="H56" i="10"/>
  <c r="G56" i="10"/>
  <c r="H54" i="10"/>
  <c r="G89" i="12" s="1"/>
  <c r="G54" i="10"/>
  <c r="F89" i="12" s="1"/>
  <c r="H53" i="10"/>
  <c r="G88" i="12" s="1"/>
  <c r="G87" i="12" s="1"/>
  <c r="G86" i="12" s="1"/>
  <c r="G85" i="12" s="1"/>
  <c r="G84" i="12" s="1"/>
  <c r="G83" i="12" s="1"/>
  <c r="G82" i="12" s="1"/>
  <c r="G53" i="10"/>
  <c r="F88" i="12" s="1"/>
  <c r="F87" i="12" s="1"/>
  <c r="F86" i="12" s="1"/>
  <c r="F85" i="12" s="1"/>
  <c r="F84" i="12" s="1"/>
  <c r="F83" i="12" s="1"/>
  <c r="F82" i="12" s="1"/>
  <c r="H52" i="10"/>
  <c r="G52" i="10"/>
  <c r="H51" i="10"/>
  <c r="G51" i="10"/>
  <c r="H50" i="10"/>
  <c r="G50" i="10"/>
  <c r="H49" i="10"/>
  <c r="G49" i="10"/>
  <c r="H48" i="10"/>
  <c r="G48" i="10"/>
  <c r="H47" i="10"/>
  <c r="G47" i="10"/>
  <c r="H46" i="10"/>
  <c r="G81" i="12" s="1"/>
  <c r="G46" i="10"/>
  <c r="F81" i="12" s="1"/>
  <c r="H39" i="10"/>
  <c r="G39" i="10"/>
  <c r="H37" i="10"/>
  <c r="G37" i="10"/>
  <c r="H36" i="10"/>
  <c r="G36" i="10"/>
  <c r="H35" i="10"/>
  <c r="G35" i="10"/>
  <c r="H33" i="10"/>
  <c r="H32" i="10" s="1"/>
  <c r="H31" i="10" s="1"/>
  <c r="H30" i="10" s="1"/>
  <c r="H29" i="10" s="1"/>
  <c r="H24" i="10"/>
  <c r="G74" i="12" s="1"/>
  <c r="G24" i="10"/>
  <c r="F74" i="12" s="1"/>
  <c r="H23" i="10"/>
  <c r="G73" i="12" s="1"/>
  <c r="G72" i="12" s="1"/>
  <c r="G23" i="10"/>
  <c r="F73" i="12" s="1"/>
  <c r="F72" i="12" s="1"/>
  <c r="H22" i="10"/>
  <c r="G22" i="10"/>
  <c r="H21" i="10"/>
  <c r="G71" i="12" s="1"/>
  <c r="G21" i="10"/>
  <c r="F71" i="12" s="1"/>
  <c r="H20" i="10"/>
  <c r="G70" i="12" s="1"/>
  <c r="G69" i="12" s="1"/>
  <c r="G68" i="12" s="1"/>
  <c r="G67" i="12" s="1"/>
  <c r="G66" i="12" s="1"/>
  <c r="G65" i="12" s="1"/>
  <c r="G20" i="10"/>
  <c r="F70" i="12" s="1"/>
  <c r="F69" i="12" s="1"/>
  <c r="F68" i="12" s="1"/>
  <c r="F67" i="12" s="1"/>
  <c r="F66" i="12" s="1"/>
  <c r="F65" i="12" s="1"/>
  <c r="H19" i="10"/>
  <c r="G19" i="10"/>
  <c r="H18" i="10"/>
  <c r="G18" i="10"/>
  <c r="H17" i="10"/>
  <c r="G17" i="10"/>
  <c r="H16" i="10"/>
  <c r="G16" i="10"/>
  <c r="H15" i="10"/>
  <c r="G15" i="10"/>
  <c r="H14" i="10"/>
  <c r="G64" i="12" s="1"/>
  <c r="G14" i="10"/>
  <c r="F64" i="12" s="1"/>
  <c r="H13" i="10"/>
  <c r="G63" i="12" s="1"/>
  <c r="G13" i="10"/>
  <c r="F63" i="12" s="1"/>
  <c r="H12" i="10"/>
  <c r="G12" i="10"/>
  <c r="H11" i="10"/>
  <c r="G11" i="10"/>
  <c r="H10" i="10"/>
  <c r="G10" i="10"/>
  <c r="H9" i="10"/>
  <c r="G9" i="10"/>
  <c r="H8" i="10"/>
  <c r="G8" i="10"/>
  <c r="I244" i="9"/>
  <c r="S244" i="9" s="1"/>
  <c r="I243" i="9"/>
  <c r="S243" i="9" s="1"/>
  <c r="G243" i="9"/>
  <c r="S242" i="9"/>
  <c r="I242" i="9"/>
  <c r="G241" i="9"/>
  <c r="I241" i="9" s="1"/>
  <c r="S241" i="9" s="1"/>
  <c r="G238" i="9"/>
  <c r="G237" i="9" s="1"/>
  <c r="G236" i="9" s="1"/>
  <c r="G235" i="9" s="1"/>
  <c r="G234" i="9" s="1"/>
  <c r="G232" i="9"/>
  <c r="G231" i="9"/>
  <c r="G230" i="9" s="1"/>
  <c r="G229" i="9" s="1"/>
  <c r="G228" i="9" s="1"/>
  <c r="G226" i="9"/>
  <c r="G225" i="9" s="1"/>
  <c r="G224" i="9" s="1"/>
  <c r="H218" i="9"/>
  <c r="H219" i="9" s="1"/>
  <c r="H220" i="9" s="1"/>
  <c r="H221" i="9" s="1"/>
  <c r="H222" i="9" s="1"/>
  <c r="G216" i="9"/>
  <c r="G215" i="9"/>
  <c r="G214" i="9" s="1"/>
  <c r="G212" i="9"/>
  <c r="G211" i="9" s="1"/>
  <c r="G210" i="9" s="1"/>
  <c r="I202" i="9"/>
  <c r="S202" i="9" s="1"/>
  <c r="G202" i="9"/>
  <c r="H201" i="9"/>
  <c r="G199" i="9"/>
  <c r="F31" i="11" s="1"/>
  <c r="G193" i="9"/>
  <c r="G192" i="9"/>
  <c r="G191" i="9" s="1"/>
  <c r="G190" i="9" s="1"/>
  <c r="G189" i="9" s="1"/>
  <c r="G186" i="9"/>
  <c r="I185" i="9"/>
  <c r="S185" i="9" s="1"/>
  <c r="I184" i="9"/>
  <c r="S184" i="9" s="1"/>
  <c r="I183" i="9"/>
  <c r="S183" i="9" s="1"/>
  <c r="G183" i="9"/>
  <c r="G182" i="9"/>
  <c r="I182" i="9" s="1"/>
  <c r="S182" i="9" s="1"/>
  <c r="H181" i="9"/>
  <c r="H180" i="9"/>
  <c r="H179" i="9"/>
  <c r="H178" i="9"/>
  <c r="I177" i="9"/>
  <c r="S177" i="9" s="1"/>
  <c r="I176" i="9"/>
  <c r="S176" i="9" s="1"/>
  <c r="J175" i="9"/>
  <c r="G175" i="9"/>
  <c r="I175" i="9" s="1"/>
  <c r="S175" i="9" s="1"/>
  <c r="I174" i="9"/>
  <c r="S174" i="9" s="1"/>
  <c r="G171" i="9"/>
  <c r="G165" i="9"/>
  <c r="G163" i="9"/>
  <c r="G161" i="9"/>
  <c r="G159" i="9"/>
  <c r="G156" i="9"/>
  <c r="G155" i="9" s="1"/>
  <c r="G153" i="9"/>
  <c r="G152" i="9" s="1"/>
  <c r="G151" i="9" s="1"/>
  <c r="H149" i="9"/>
  <c r="H148" i="9"/>
  <c r="H147" i="9"/>
  <c r="H146" i="9"/>
  <c r="H145" i="9"/>
  <c r="G136" i="9"/>
  <c r="G135" i="9" s="1"/>
  <c r="G134" i="9" s="1"/>
  <c r="G133" i="9" s="1"/>
  <c r="G132" i="9" s="1"/>
  <c r="J131" i="9"/>
  <c r="H131" i="9"/>
  <c r="G125" i="9"/>
  <c r="G124" i="9"/>
  <c r="G120" i="9"/>
  <c r="G118" i="9"/>
  <c r="G116" i="9"/>
  <c r="I110" i="9"/>
  <c r="S110" i="9" s="1"/>
  <c r="G107" i="9"/>
  <c r="G105" i="9"/>
  <c r="G104" i="9" s="1"/>
  <c r="G103" i="9" s="1"/>
  <c r="G101" i="9"/>
  <c r="G100" i="9" s="1"/>
  <c r="G98" i="9"/>
  <c r="G97" i="9" s="1"/>
  <c r="G96" i="9"/>
  <c r="G94" i="9"/>
  <c r="G93" i="9" s="1"/>
  <c r="G92" i="9" s="1"/>
  <c r="G91" i="9" s="1"/>
  <c r="G90" i="9" s="1"/>
  <c r="G88" i="9"/>
  <c r="G86" i="9"/>
  <c r="G84" i="9"/>
  <c r="G83" i="9" s="1"/>
  <c r="G82" i="9"/>
  <c r="G81" i="9" s="1"/>
  <c r="G80" i="9" s="1"/>
  <c r="G79" i="9" s="1"/>
  <c r="I79" i="9" s="1"/>
  <c r="S79" i="9" s="1"/>
  <c r="G65" i="9"/>
  <c r="I65" i="9" s="1"/>
  <c r="S65" i="9" s="1"/>
  <c r="G64" i="9"/>
  <c r="I64" i="9" s="1"/>
  <c r="S64" i="9" s="1"/>
  <c r="I50" i="9"/>
  <c r="S50" i="9" s="1"/>
  <c r="G47" i="9"/>
  <c r="G46" i="9"/>
  <c r="G44" i="9"/>
  <c r="G42" i="9"/>
  <c r="G41" i="9" s="1"/>
  <c r="G40" i="9"/>
  <c r="G36" i="9"/>
  <c r="H26" i="9"/>
  <c r="I26" i="9" s="1"/>
  <c r="S26" i="9" s="1"/>
  <c r="H25" i="9"/>
  <c r="G25" i="9"/>
  <c r="I25" i="9" s="1"/>
  <c r="S25" i="9" s="1"/>
  <c r="G24" i="9"/>
  <c r="F109" i="11" s="1"/>
  <c r="H109" i="11" s="1"/>
  <c r="J109" i="11" s="1"/>
  <c r="H23" i="9"/>
  <c r="G23" i="9"/>
  <c r="F108" i="11" s="1"/>
  <c r="I22" i="9"/>
  <c r="S22" i="9" s="1"/>
  <c r="G22" i="9"/>
  <c r="G21" i="9"/>
  <c r="F106" i="11" s="1"/>
  <c r="H106" i="11" s="1"/>
  <c r="J106" i="11" s="1"/>
  <c r="H18" i="9"/>
  <c r="H17" i="9"/>
  <c r="H16" i="9"/>
  <c r="I15" i="9"/>
  <c r="S15" i="9" s="1"/>
  <c r="G15" i="9"/>
  <c r="G14" i="9"/>
  <c r="F99" i="11" s="1"/>
  <c r="H99" i="11" s="1"/>
  <c r="J99" i="11" s="1"/>
  <c r="G12" i="9"/>
  <c r="I12" i="9" s="1"/>
  <c r="S12" i="9" s="1"/>
  <c r="H8" i="9"/>
  <c r="H7" i="9" s="1"/>
  <c r="J7" i="9"/>
  <c r="G177" i="8"/>
  <c r="G176" i="8"/>
  <c r="G175" i="8" s="1"/>
  <c r="G171" i="8"/>
  <c r="F171" i="8"/>
  <c r="G170" i="8"/>
  <c r="F170" i="8"/>
  <c r="G169" i="8"/>
  <c r="F169" i="8"/>
  <c r="G168" i="8"/>
  <c r="F168" i="8"/>
  <c r="G167" i="8"/>
  <c r="F167" i="8"/>
  <c r="G165" i="8"/>
  <c r="F165" i="8"/>
  <c r="G164" i="8"/>
  <c r="F164" i="8"/>
  <c r="G163" i="8"/>
  <c r="F163" i="8"/>
  <c r="G162" i="8"/>
  <c r="F162" i="8"/>
  <c r="G161" i="8"/>
  <c r="F161" i="8"/>
  <c r="G159" i="8"/>
  <c r="F159" i="8"/>
  <c r="G158" i="8"/>
  <c r="F158" i="8"/>
  <c r="G157" i="8"/>
  <c r="F157" i="8"/>
  <c r="G155" i="8"/>
  <c r="F155" i="8"/>
  <c r="G154" i="8"/>
  <c r="F154" i="8"/>
  <c r="G153" i="8"/>
  <c r="F153" i="8"/>
  <c r="G151" i="8"/>
  <c r="F151" i="8"/>
  <c r="G150" i="8"/>
  <c r="F150" i="8"/>
  <c r="G149" i="8"/>
  <c r="F149" i="8"/>
  <c r="G148" i="8"/>
  <c r="F148" i="8"/>
  <c r="G147" i="8"/>
  <c r="F147" i="8"/>
  <c r="G144" i="8"/>
  <c r="F144" i="8"/>
  <c r="G141" i="8"/>
  <c r="F141" i="8"/>
  <c r="G140" i="8"/>
  <c r="F140" i="8"/>
  <c r="G139" i="8"/>
  <c r="F139" i="8"/>
  <c r="G138" i="8"/>
  <c r="F138" i="8"/>
  <c r="G137" i="8"/>
  <c r="F137" i="8"/>
  <c r="G136" i="8"/>
  <c r="F136" i="8"/>
  <c r="G132" i="8"/>
  <c r="F132" i="8"/>
  <c r="G130" i="8"/>
  <c r="F130" i="8"/>
  <c r="G128" i="8"/>
  <c r="F128" i="8"/>
  <c r="G126" i="8"/>
  <c r="F126" i="8"/>
  <c r="G125" i="8"/>
  <c r="F125" i="8"/>
  <c r="G123" i="8"/>
  <c r="F123" i="8"/>
  <c r="G121" i="8"/>
  <c r="F121" i="8"/>
  <c r="G119" i="8"/>
  <c r="F119" i="8"/>
  <c r="G116" i="8"/>
  <c r="F116" i="8"/>
  <c r="G115" i="8"/>
  <c r="F115" i="8"/>
  <c r="G113" i="8"/>
  <c r="G112" i="8" s="1"/>
  <c r="G111" i="8" s="1"/>
  <c r="G109" i="8"/>
  <c r="F109" i="8"/>
  <c r="G108" i="8"/>
  <c r="F108" i="8"/>
  <c r="G107" i="8"/>
  <c r="F107" i="8"/>
  <c r="G106" i="8"/>
  <c r="F106" i="8"/>
  <c r="G105" i="8"/>
  <c r="F105" i="8"/>
  <c r="G103" i="8"/>
  <c r="F103" i="8"/>
  <c r="G102" i="8"/>
  <c r="F102" i="8"/>
  <c r="G101" i="8"/>
  <c r="F101" i="8"/>
  <c r="G100" i="8"/>
  <c r="F100" i="8"/>
  <c r="G99" i="8"/>
  <c r="F99" i="8"/>
  <c r="G96" i="8"/>
  <c r="F96" i="8"/>
  <c r="G95" i="8"/>
  <c r="F95" i="8"/>
  <c r="G94" i="8"/>
  <c r="F94" i="8"/>
  <c r="G93" i="8"/>
  <c r="F93" i="8"/>
  <c r="G92" i="8"/>
  <c r="F92" i="8"/>
  <c r="G91" i="8"/>
  <c r="F91" i="8"/>
  <c r="G89" i="8"/>
  <c r="F89" i="8"/>
  <c r="G88" i="8"/>
  <c r="F88" i="8"/>
  <c r="G86" i="8"/>
  <c r="F86" i="8"/>
  <c r="G84" i="8"/>
  <c r="F84" i="8"/>
  <c r="G82" i="8"/>
  <c r="F82" i="8"/>
  <c r="G81" i="8"/>
  <c r="F81" i="8"/>
  <c r="G80" i="8"/>
  <c r="F80" i="8"/>
  <c r="G79" i="8"/>
  <c r="F79" i="8"/>
  <c r="G77" i="8"/>
  <c r="G76" i="8"/>
  <c r="G75" i="8" s="1"/>
  <c r="G74" i="8" s="1"/>
  <c r="G72" i="8"/>
  <c r="F72" i="8"/>
  <c r="G70" i="8"/>
  <c r="F70" i="8"/>
  <c r="G68" i="8"/>
  <c r="F68" i="8"/>
  <c r="G67" i="8"/>
  <c r="F67" i="8"/>
  <c r="G66" i="8"/>
  <c r="F66" i="8"/>
  <c r="G65" i="8"/>
  <c r="F65" i="8"/>
  <c r="G64" i="8"/>
  <c r="F64" i="8"/>
  <c r="G63" i="8"/>
  <c r="F63" i="8"/>
  <c r="G61" i="8"/>
  <c r="F61" i="8"/>
  <c r="G60" i="8"/>
  <c r="F60" i="8"/>
  <c r="G59" i="8"/>
  <c r="F59" i="8"/>
  <c r="G57" i="8"/>
  <c r="F57" i="8"/>
  <c r="G56" i="8"/>
  <c r="F56" i="8"/>
  <c r="G55" i="8"/>
  <c r="F55" i="8"/>
  <c r="G51" i="8"/>
  <c r="F51" i="8"/>
  <c r="G50" i="8"/>
  <c r="F50" i="8"/>
  <c r="G49" i="8"/>
  <c r="F49" i="8"/>
  <c r="G48" i="8"/>
  <c r="F48" i="8"/>
  <c r="G47" i="8"/>
  <c r="F47" i="8"/>
  <c r="G46" i="8"/>
  <c r="F46" i="8"/>
  <c r="G44" i="8"/>
  <c r="H45" i="10" s="1"/>
  <c r="F44" i="8"/>
  <c r="G45" i="10" s="1"/>
  <c r="G43" i="8"/>
  <c r="F43" i="8"/>
  <c r="G42" i="8"/>
  <c r="F42" i="8"/>
  <c r="G41" i="8"/>
  <c r="F41" i="8"/>
  <c r="G40" i="8"/>
  <c r="F40" i="8"/>
  <c r="F8" i="8" s="1"/>
  <c r="F7" i="8" s="1"/>
  <c r="G38" i="8"/>
  <c r="F38" i="8"/>
  <c r="G35" i="8"/>
  <c r="F35" i="8"/>
  <c r="G34" i="8"/>
  <c r="F34" i="8"/>
  <c r="G33" i="8"/>
  <c r="F33" i="8"/>
  <c r="G32" i="8"/>
  <c r="G23" i="8"/>
  <c r="F23" i="8"/>
  <c r="G20" i="8"/>
  <c r="F20" i="8"/>
  <c r="G19" i="8"/>
  <c r="F19" i="8"/>
  <c r="G18" i="8"/>
  <c r="F18" i="8"/>
  <c r="G17" i="8"/>
  <c r="F17" i="8"/>
  <c r="G16" i="8"/>
  <c r="F16" i="8"/>
  <c r="G13" i="8"/>
  <c r="F13" i="8"/>
  <c r="G12" i="8"/>
  <c r="F12" i="8"/>
  <c r="G11" i="8"/>
  <c r="F11" i="8"/>
  <c r="G10" i="8"/>
  <c r="F10" i="8"/>
  <c r="G9" i="8"/>
  <c r="F9" i="8"/>
  <c r="G8" i="8"/>
  <c r="G7" i="8"/>
  <c r="F168" i="7"/>
  <c r="F167" i="7" s="1"/>
  <c r="F166" i="7" s="1"/>
  <c r="H163" i="7"/>
  <c r="J163" i="7" s="1"/>
  <c r="H162" i="7"/>
  <c r="J162" i="7" s="1"/>
  <c r="F162" i="7"/>
  <c r="F161" i="7"/>
  <c r="G245" i="9" s="1"/>
  <c r="F156" i="7"/>
  <c r="F155" i="7" s="1"/>
  <c r="F154" i="7" s="1"/>
  <c r="F153" i="7" s="1"/>
  <c r="F152" i="7" s="1"/>
  <c r="F148" i="7"/>
  <c r="F147" i="7"/>
  <c r="F145" i="7"/>
  <c r="F144" i="7"/>
  <c r="F143" i="7" s="1"/>
  <c r="F137" i="7" s="1"/>
  <c r="H137" i="7" s="1"/>
  <c r="J137" i="7" s="1"/>
  <c r="J142" i="7"/>
  <c r="H142" i="7"/>
  <c r="F141" i="7"/>
  <c r="F140" i="7"/>
  <c r="G223" i="9" s="1"/>
  <c r="F139" i="7"/>
  <c r="F138" i="7"/>
  <c r="G137" i="7"/>
  <c r="G138" i="7" s="1"/>
  <c r="G139" i="7" s="1"/>
  <c r="G140" i="7" s="1"/>
  <c r="G141" i="7" s="1"/>
  <c r="F135" i="7"/>
  <c r="F134" i="7" s="1"/>
  <c r="F133" i="7" s="1"/>
  <c r="F131" i="7"/>
  <c r="F130" i="7"/>
  <c r="F129" i="7" s="1"/>
  <c r="J128" i="7"/>
  <c r="H128" i="7"/>
  <c r="J127" i="7"/>
  <c r="H127" i="7"/>
  <c r="G126" i="7"/>
  <c r="F126" i="7"/>
  <c r="G203" i="9" s="1"/>
  <c r="J125" i="7"/>
  <c r="H125" i="7"/>
  <c r="J124" i="7"/>
  <c r="H124" i="7"/>
  <c r="F123" i="7"/>
  <c r="H123" i="7" s="1"/>
  <c r="J123" i="7" s="1"/>
  <c r="H122" i="7"/>
  <c r="J122" i="7" s="1"/>
  <c r="F122" i="7"/>
  <c r="G121" i="7"/>
  <c r="F121" i="7"/>
  <c r="H121" i="7" s="1"/>
  <c r="J121" i="7" s="1"/>
  <c r="G120" i="7"/>
  <c r="F120" i="7"/>
  <c r="H120" i="7" s="1"/>
  <c r="J120" i="7" s="1"/>
  <c r="F119" i="7"/>
  <c r="H119" i="7" s="1"/>
  <c r="J119" i="7" s="1"/>
  <c r="J117" i="7"/>
  <c r="H117" i="7"/>
  <c r="J116" i="7"/>
  <c r="H116" i="7"/>
  <c r="I115" i="7"/>
  <c r="H115" i="7"/>
  <c r="J115" i="7" s="1"/>
  <c r="F115" i="7"/>
  <c r="F113" i="7"/>
  <c r="F112" i="7" s="1"/>
  <c r="F110" i="7"/>
  <c r="F108" i="7"/>
  <c r="F106" i="7"/>
  <c r="F103" i="7" s="1"/>
  <c r="F102" i="7" s="1"/>
  <c r="F92" i="7" s="1"/>
  <c r="F100" i="7"/>
  <c r="F99" i="7"/>
  <c r="F98" i="7" s="1"/>
  <c r="J97" i="7"/>
  <c r="H97" i="7"/>
  <c r="J96" i="7"/>
  <c r="H96" i="7"/>
  <c r="G95" i="7"/>
  <c r="F95" i="7"/>
  <c r="G150" i="9" s="1"/>
  <c r="G94" i="7"/>
  <c r="F94" i="7"/>
  <c r="H94" i="7" s="1"/>
  <c r="J94" i="7" s="1"/>
  <c r="G93" i="7"/>
  <c r="F93" i="7"/>
  <c r="H93" i="7" s="1"/>
  <c r="J93" i="7" s="1"/>
  <c r="G92" i="7"/>
  <c r="I91" i="7"/>
  <c r="J89" i="7"/>
  <c r="H89" i="7"/>
  <c r="F88" i="7"/>
  <c r="G144" i="9" s="1"/>
  <c r="I83" i="7"/>
  <c r="H82" i="7"/>
  <c r="J82" i="7" s="1"/>
  <c r="H81" i="7"/>
  <c r="J81" i="7" s="1"/>
  <c r="F81" i="7"/>
  <c r="G129" i="9" s="1"/>
  <c r="F80" i="7"/>
  <c r="H80" i="7" s="1"/>
  <c r="J80" i="7" s="1"/>
  <c r="H79" i="7"/>
  <c r="J79" i="7" s="1"/>
  <c r="H78" i="7"/>
  <c r="J78" i="7" s="1"/>
  <c r="F78" i="7"/>
  <c r="G123" i="9" s="1"/>
  <c r="I123" i="9" s="1"/>
  <c r="S123" i="9" s="1"/>
  <c r="F76" i="7"/>
  <c r="F74" i="7"/>
  <c r="F72" i="7"/>
  <c r="F71" i="7" s="1"/>
  <c r="J66" i="7"/>
  <c r="H66" i="7"/>
  <c r="F65" i="7"/>
  <c r="G78" i="9" s="1"/>
  <c r="J61" i="7"/>
  <c r="H61" i="7"/>
  <c r="F60" i="7"/>
  <c r="F59" i="7" s="1"/>
  <c r="H53" i="7"/>
  <c r="J53" i="7" s="1"/>
  <c r="H52" i="7"/>
  <c r="J52" i="7" s="1"/>
  <c r="H51" i="7"/>
  <c r="J51" i="7" s="1"/>
  <c r="H50" i="7"/>
  <c r="J50" i="7" s="1"/>
  <c r="F50" i="7"/>
  <c r="G63" i="9" s="1"/>
  <c r="F49" i="7"/>
  <c r="H44" i="7"/>
  <c r="J44" i="7" s="1"/>
  <c r="H43" i="7"/>
  <c r="J43" i="7" s="1"/>
  <c r="F43" i="7"/>
  <c r="G56" i="9" s="1"/>
  <c r="F42" i="7"/>
  <c r="H42" i="7" s="1"/>
  <c r="J42" i="7" s="1"/>
  <c r="J38" i="7"/>
  <c r="H38" i="7"/>
  <c r="F36" i="7"/>
  <c r="F34" i="7"/>
  <c r="F33" i="7"/>
  <c r="F32" i="7" s="1"/>
  <c r="F30" i="7"/>
  <c r="F28" i="7"/>
  <c r="F27" i="7"/>
  <c r="H26" i="7"/>
  <c r="J26" i="7" s="1"/>
  <c r="G26" i="7"/>
  <c r="G25" i="7"/>
  <c r="H25" i="7" s="1"/>
  <c r="J25" i="7" s="1"/>
  <c r="H24" i="7"/>
  <c r="J24" i="7" s="1"/>
  <c r="F23" i="7"/>
  <c r="H22" i="7"/>
  <c r="J22" i="7" s="1"/>
  <c r="H21" i="7"/>
  <c r="J21" i="7" s="1"/>
  <c r="H20" i="7"/>
  <c r="J20" i="7" s="1"/>
  <c r="F20" i="7"/>
  <c r="F19" i="7"/>
  <c r="H19" i="7" s="1"/>
  <c r="J19" i="7" s="1"/>
  <c r="F18" i="7"/>
  <c r="F17" i="7"/>
  <c r="F16" i="7"/>
  <c r="H15" i="7"/>
  <c r="J15" i="7" s="1"/>
  <c r="H14" i="7"/>
  <c r="J14" i="7" s="1"/>
  <c r="H13" i="7"/>
  <c r="J13" i="7" s="1"/>
  <c r="F13" i="7"/>
  <c r="F12" i="7"/>
  <c r="H12" i="7" s="1"/>
  <c r="J12" i="7" s="1"/>
  <c r="I7" i="7"/>
  <c r="I27" i="3"/>
  <c r="I26" i="3" s="1"/>
  <c r="H27" i="3"/>
  <c r="C27" i="3"/>
  <c r="C26" i="3" s="1"/>
  <c r="H26" i="3"/>
  <c r="I24" i="3"/>
  <c r="H24" i="3"/>
  <c r="I23" i="3"/>
  <c r="H23" i="3"/>
  <c r="I20" i="3"/>
  <c r="I18" i="3" s="1"/>
  <c r="H20" i="3"/>
  <c r="C20" i="3"/>
  <c r="C18" i="3" s="1"/>
  <c r="C11" i="3" s="1"/>
  <c r="C10" i="3" s="1"/>
  <c r="H18" i="3"/>
  <c r="I14" i="3"/>
  <c r="I11" i="3" s="1"/>
  <c r="I10" i="3" s="1"/>
  <c r="H14" i="3"/>
  <c r="C14" i="3"/>
  <c r="I12" i="3"/>
  <c r="H12" i="3"/>
  <c r="H11" i="3"/>
  <c r="H10" i="3" s="1"/>
  <c r="G10" i="3"/>
  <c r="F10" i="3"/>
  <c r="E10" i="3"/>
  <c r="D10" i="3"/>
  <c r="J36" i="2"/>
  <c r="J32" i="2"/>
  <c r="J31" i="2"/>
  <c r="J30" i="2"/>
  <c r="J29" i="2"/>
  <c r="J28" i="2"/>
  <c r="I27" i="2"/>
  <c r="H27" i="2"/>
  <c r="J27" i="2" s="1"/>
  <c r="C27" i="2"/>
  <c r="C26" i="2" s="1"/>
  <c r="I26" i="2"/>
  <c r="I9" i="2" s="1"/>
  <c r="H26" i="2"/>
  <c r="J26" i="2" s="1"/>
  <c r="J25" i="2"/>
  <c r="J24" i="2"/>
  <c r="H24" i="2"/>
  <c r="J23" i="2"/>
  <c r="H23" i="2"/>
  <c r="J21" i="2"/>
  <c r="J20" i="2"/>
  <c r="J19" i="2"/>
  <c r="H19" i="2"/>
  <c r="C19" i="2"/>
  <c r="J18" i="2"/>
  <c r="J17" i="2"/>
  <c r="H17" i="2"/>
  <c r="C17" i="2"/>
  <c r="C10" i="2" s="1"/>
  <c r="C9" i="2" s="1"/>
  <c r="J16" i="2"/>
  <c r="J14" i="2"/>
  <c r="H13" i="2"/>
  <c r="J13" i="2" s="1"/>
  <c r="C13" i="2"/>
  <c r="J12" i="2"/>
  <c r="H11" i="2"/>
  <c r="J11" i="2" s="1"/>
  <c r="H10" i="2"/>
  <c r="J10" i="2" s="1"/>
  <c r="G9" i="2"/>
  <c r="F9" i="2"/>
  <c r="E9" i="2"/>
  <c r="D9" i="2"/>
  <c r="A1" i="1"/>
  <c r="H9" i="2" l="1"/>
  <c r="J9" i="2" s="1"/>
  <c r="H59" i="7"/>
  <c r="J59" i="7" s="1"/>
  <c r="F58" i="7"/>
  <c r="H71" i="7"/>
  <c r="J71" i="7" s="1"/>
  <c r="F70" i="7"/>
  <c r="H92" i="7"/>
  <c r="J92" i="7" s="1"/>
  <c r="F91" i="7"/>
  <c r="H91" i="7" s="1"/>
  <c r="J91" i="7" s="1"/>
  <c r="H139" i="7"/>
  <c r="J139" i="7" s="1"/>
  <c r="H141" i="7"/>
  <c r="J141" i="7" s="1"/>
  <c r="F164" i="7"/>
  <c r="F165" i="7"/>
  <c r="F11" i="7"/>
  <c r="G23" i="7"/>
  <c r="G18" i="7" s="1"/>
  <c r="G17" i="7" s="1"/>
  <c r="G16" i="7" s="1"/>
  <c r="G8" i="7" s="1"/>
  <c r="G7" i="7" s="1"/>
  <c r="F41" i="7"/>
  <c r="I56" i="9"/>
  <c r="S56" i="9" s="1"/>
  <c r="G55" i="9"/>
  <c r="H49" i="7"/>
  <c r="J49" i="7" s="1"/>
  <c r="F48" i="7"/>
  <c r="F137" i="11"/>
  <c r="H137" i="11" s="1"/>
  <c r="J137" i="11" s="1"/>
  <c r="I63" i="9"/>
  <c r="S63" i="9" s="1"/>
  <c r="G62" i="9"/>
  <c r="I78" i="9"/>
  <c r="S78" i="9" s="1"/>
  <c r="G77" i="9"/>
  <c r="H138" i="7"/>
  <c r="J138" i="7" s="1"/>
  <c r="G174" i="8"/>
  <c r="G173" i="8"/>
  <c r="F64" i="7"/>
  <c r="H65" i="7"/>
  <c r="J65" i="7" s="1"/>
  <c r="I129" i="9"/>
  <c r="S129" i="9" s="1"/>
  <c r="G128" i="9"/>
  <c r="F87" i="7"/>
  <c r="H88" i="7"/>
  <c r="J88" i="7" s="1"/>
  <c r="G149" i="9"/>
  <c r="I150" i="9"/>
  <c r="S150" i="9" s="1"/>
  <c r="H95" i="7"/>
  <c r="J95" i="7" s="1"/>
  <c r="F118" i="7"/>
  <c r="H118" i="7" s="1"/>
  <c r="J118" i="7" s="1"/>
  <c r="I203" i="9"/>
  <c r="S203" i="9" s="1"/>
  <c r="G201" i="9"/>
  <c r="H126" i="7"/>
  <c r="J126" i="7" s="1"/>
  <c r="G222" i="9"/>
  <c r="I223" i="9"/>
  <c r="S223" i="9" s="1"/>
  <c r="H140" i="7"/>
  <c r="J140" i="7" s="1"/>
  <c r="F160" i="7"/>
  <c r="H161" i="7"/>
  <c r="J161" i="7" s="1"/>
  <c r="G80" i="12"/>
  <c r="G79" i="12" s="1"/>
  <c r="G78" i="12" s="1"/>
  <c r="G77" i="12" s="1"/>
  <c r="G76" i="12" s="1"/>
  <c r="H44" i="10"/>
  <c r="H43" i="10" s="1"/>
  <c r="H42" i="10" s="1"/>
  <c r="H41" i="10" s="1"/>
  <c r="H7" i="10" s="1"/>
  <c r="H6" i="10" s="1"/>
  <c r="G11" i="9"/>
  <c r="G13" i="9"/>
  <c r="I14" i="9"/>
  <c r="S14" i="9" s="1"/>
  <c r="G20" i="9"/>
  <c r="I21" i="9"/>
  <c r="S21" i="9" s="1"/>
  <c r="I24" i="9"/>
  <c r="S24" i="9" s="1"/>
  <c r="G73" i="9"/>
  <c r="G122" i="9"/>
  <c r="I122" i="9" s="1"/>
  <c r="S122" i="9" s="1"/>
  <c r="F30" i="11"/>
  <c r="H30" i="11" s="1"/>
  <c r="J30" i="11" s="1"/>
  <c r="H31" i="11"/>
  <c r="J31" i="11" s="1"/>
  <c r="H185" i="10"/>
  <c r="H184" i="10"/>
  <c r="I144" i="9"/>
  <c r="S144" i="9" s="1"/>
  <c r="G143" i="9"/>
  <c r="I245" i="9"/>
  <c r="S245" i="9"/>
  <c r="F80" i="12"/>
  <c r="F79" i="12" s="1"/>
  <c r="F78" i="12" s="1"/>
  <c r="F77" i="12" s="1"/>
  <c r="F76" i="12" s="1"/>
  <c r="G44" i="10"/>
  <c r="G43" i="10" s="1"/>
  <c r="G42" i="10" s="1"/>
  <c r="G41" i="10" s="1"/>
  <c r="G7" i="10" s="1"/>
  <c r="G6" i="10" s="1"/>
  <c r="H108" i="11"/>
  <c r="J108" i="11" s="1"/>
  <c r="F107" i="11"/>
  <c r="H107" i="11" s="1"/>
  <c r="J107" i="11" s="1"/>
  <c r="I23" i="9"/>
  <c r="S23" i="9" s="1"/>
  <c r="F11" i="11"/>
  <c r="G62" i="12"/>
  <c r="G61" i="12"/>
  <c r="G60" i="12" s="1"/>
  <c r="G59" i="12" s="1"/>
  <c r="G58" i="12" s="1"/>
  <c r="G57" i="12" s="1"/>
  <c r="G34" i="12"/>
  <c r="G33" i="12"/>
  <c r="G25" i="12" s="1"/>
  <c r="F15" i="12"/>
  <c r="F14" i="12"/>
  <c r="F13" i="12" s="1"/>
  <c r="F12" i="12" s="1"/>
  <c r="F11" i="12" s="1"/>
  <c r="G198" i="9"/>
  <c r="G197" i="9" s="1"/>
  <c r="G196" i="9" s="1"/>
  <c r="G195" i="9" s="1"/>
  <c r="G240" i="9"/>
  <c r="I240" i="9" s="1"/>
  <c r="S240" i="9" s="1"/>
  <c r="F62" i="12"/>
  <c r="F61" i="12"/>
  <c r="F60" i="12" s="1"/>
  <c r="F59" i="12" s="1"/>
  <c r="F58" i="12" s="1"/>
  <c r="F57" i="12" s="1"/>
  <c r="F34" i="12"/>
  <c r="F33" i="12"/>
  <c r="F25" i="12" s="1"/>
  <c r="G15" i="12"/>
  <c r="G14" i="12"/>
  <c r="G13" i="12" s="1"/>
  <c r="G12" i="12" s="1"/>
  <c r="G11" i="12" s="1"/>
  <c r="G10" i="12" s="1"/>
  <c r="F79" i="11"/>
  <c r="H79" i="11" s="1"/>
  <c r="J79" i="11" s="1"/>
  <c r="F125" i="11"/>
  <c r="F165" i="11"/>
  <c r="F10" i="12" l="1"/>
  <c r="H11" i="11"/>
  <c r="J11" i="11" s="1"/>
  <c r="I143" i="9"/>
  <c r="S143" i="9" s="1"/>
  <c r="G142" i="9"/>
  <c r="F72" i="11"/>
  <c r="I73" i="9"/>
  <c r="S73" i="9" s="1"/>
  <c r="G72" i="9"/>
  <c r="I11" i="9"/>
  <c r="S11" i="9" s="1"/>
  <c r="G10" i="9"/>
  <c r="H160" i="7"/>
  <c r="J160" i="7" s="1"/>
  <c r="F159" i="7"/>
  <c r="I149" i="9"/>
  <c r="S149" i="9" s="1"/>
  <c r="G148" i="9"/>
  <c r="H87" i="7"/>
  <c r="J87" i="7" s="1"/>
  <c r="F86" i="7"/>
  <c r="H64" i="7"/>
  <c r="J64" i="7" s="1"/>
  <c r="F63" i="7"/>
  <c r="H48" i="7"/>
  <c r="J48" i="7" s="1"/>
  <c r="F47" i="7"/>
  <c r="I55" i="9"/>
  <c r="S55" i="9" s="1"/>
  <c r="G54" i="9"/>
  <c r="H41" i="7"/>
  <c r="J41" i="7" s="1"/>
  <c r="F40" i="7"/>
  <c r="H11" i="7"/>
  <c r="J11" i="7" s="1"/>
  <c r="F10" i="7"/>
  <c r="H23" i="7"/>
  <c r="J23" i="7" s="1"/>
  <c r="H16" i="7"/>
  <c r="J16" i="7" s="1"/>
  <c r="H125" i="11"/>
  <c r="J125" i="11" s="1"/>
  <c r="F124" i="11"/>
  <c r="H165" i="11"/>
  <c r="J165" i="11" s="1"/>
  <c r="F164" i="11"/>
  <c r="F105" i="11"/>
  <c r="I20" i="9"/>
  <c r="S20" i="9" s="1"/>
  <c r="G19" i="9"/>
  <c r="F98" i="11"/>
  <c r="I13" i="9"/>
  <c r="S13" i="9" s="1"/>
  <c r="I222" i="9"/>
  <c r="S222" i="9" s="1"/>
  <c r="G221" i="9"/>
  <c r="I201" i="9"/>
  <c r="S201" i="9" s="1"/>
  <c r="G181" i="9"/>
  <c r="I128" i="9"/>
  <c r="S128" i="9" s="1"/>
  <c r="G127" i="9"/>
  <c r="G115" i="9"/>
  <c r="I77" i="9"/>
  <c r="S77" i="9" s="1"/>
  <c r="G76" i="9"/>
  <c r="F136" i="11"/>
  <c r="H136" i="11" s="1"/>
  <c r="J136" i="11" s="1"/>
  <c r="I62" i="9"/>
  <c r="S62" i="9" s="1"/>
  <c r="G61" i="9"/>
  <c r="H70" i="7"/>
  <c r="J70" i="7" s="1"/>
  <c r="F69" i="7"/>
  <c r="H58" i="7"/>
  <c r="J58" i="7" s="1"/>
  <c r="F55" i="7"/>
  <c r="H18" i="7"/>
  <c r="J18" i="7" s="1"/>
  <c r="H17" i="7"/>
  <c r="J17" i="7" s="1"/>
  <c r="H55" i="7" l="1"/>
  <c r="J55" i="7" s="1"/>
  <c r="F54" i="7"/>
  <c r="H54" i="7" s="1"/>
  <c r="J54" i="7" s="1"/>
  <c r="F135" i="11"/>
  <c r="I61" i="9"/>
  <c r="S61" i="9" s="1"/>
  <c r="G60" i="9"/>
  <c r="F83" i="11"/>
  <c r="I127" i="9"/>
  <c r="S127" i="9" s="1"/>
  <c r="I181" i="9"/>
  <c r="S181" i="9" s="1"/>
  <c r="G180" i="9"/>
  <c r="I221" i="9"/>
  <c r="S221" i="9" s="1"/>
  <c r="G220" i="9"/>
  <c r="G18" i="9"/>
  <c r="I19" i="9"/>
  <c r="S19" i="9" s="1"/>
  <c r="H105" i="11"/>
  <c r="J105" i="11" s="1"/>
  <c r="F104" i="11"/>
  <c r="F91" i="11"/>
  <c r="I76" i="9"/>
  <c r="S76" i="9" s="1"/>
  <c r="G75" i="9"/>
  <c r="I115" i="9"/>
  <c r="S115" i="9" s="1"/>
  <c r="G114" i="9"/>
  <c r="H98" i="11"/>
  <c r="J98" i="11" s="1"/>
  <c r="F97" i="11"/>
  <c r="H164" i="11"/>
  <c r="J164" i="11" s="1"/>
  <c r="F163" i="11"/>
  <c r="H124" i="11"/>
  <c r="J124" i="11" s="1"/>
  <c r="F123" i="11"/>
  <c r="H123" i="11" s="1"/>
  <c r="J123" i="11" s="1"/>
  <c r="H10" i="7"/>
  <c r="J10" i="7" s="1"/>
  <c r="F9" i="7"/>
  <c r="H40" i="7"/>
  <c r="J40" i="7" s="1"/>
  <c r="F39" i="7"/>
  <c r="H39" i="7" s="1"/>
  <c r="J39" i="7" s="1"/>
  <c r="I54" i="9"/>
  <c r="S54" i="9" s="1"/>
  <c r="G53" i="9"/>
  <c r="H47" i="7"/>
  <c r="J47" i="7" s="1"/>
  <c r="F46" i="7"/>
  <c r="H63" i="7"/>
  <c r="J63" i="7" s="1"/>
  <c r="F62" i="7"/>
  <c r="H62" i="7" s="1"/>
  <c r="J62" i="7" s="1"/>
  <c r="H86" i="7"/>
  <c r="J86" i="7" s="1"/>
  <c r="F85" i="7"/>
  <c r="I148" i="9"/>
  <c r="S148" i="9" s="1"/>
  <c r="G147" i="9"/>
  <c r="F47" i="11"/>
  <c r="H159" i="7"/>
  <c r="J159" i="7" s="1"/>
  <c r="F158" i="7"/>
  <c r="H158" i="7" s="1"/>
  <c r="J158" i="7" s="1"/>
  <c r="I10" i="9"/>
  <c r="S10" i="9" s="1"/>
  <c r="G9" i="9"/>
  <c r="I72" i="9"/>
  <c r="S72" i="9" s="1"/>
  <c r="G71" i="9"/>
  <c r="H72" i="11"/>
  <c r="J72" i="11" s="1"/>
  <c r="F71" i="11"/>
  <c r="H69" i="7"/>
  <c r="J69" i="7" s="1"/>
  <c r="F68" i="7"/>
  <c r="I142" i="9"/>
  <c r="S142" i="9" s="1"/>
  <c r="G141" i="9"/>
  <c r="F40" i="11"/>
  <c r="I147" i="9" l="1"/>
  <c r="S147" i="9" s="1"/>
  <c r="G146" i="9"/>
  <c r="H85" i="7"/>
  <c r="J85" i="7" s="1"/>
  <c r="F84" i="7"/>
  <c r="H46" i="7"/>
  <c r="J46" i="7" s="1"/>
  <c r="F45" i="7"/>
  <c r="H45" i="7" s="1"/>
  <c r="J45" i="7" s="1"/>
  <c r="I53" i="9"/>
  <c r="S53" i="9" s="1"/>
  <c r="G52" i="9"/>
  <c r="F8" i="7"/>
  <c r="H9" i="7"/>
  <c r="J9" i="7" s="1"/>
  <c r="H163" i="11"/>
  <c r="J163" i="11" s="1"/>
  <c r="F162" i="11"/>
  <c r="H97" i="11"/>
  <c r="J97" i="11" s="1"/>
  <c r="F96" i="11"/>
  <c r="I114" i="9"/>
  <c r="S114" i="9" s="1"/>
  <c r="G113" i="9"/>
  <c r="I75" i="9"/>
  <c r="S75" i="9" s="1"/>
  <c r="G74" i="9"/>
  <c r="I74" i="9" s="1"/>
  <c r="S74" i="9" s="1"/>
  <c r="H91" i="11"/>
  <c r="J91" i="11" s="1"/>
  <c r="F90" i="11"/>
  <c r="I18" i="9"/>
  <c r="S18" i="9" s="1"/>
  <c r="G17" i="9"/>
  <c r="H83" i="11"/>
  <c r="J83" i="11" s="1"/>
  <c r="F82" i="11"/>
  <c r="H40" i="11"/>
  <c r="J40" i="11" s="1"/>
  <c r="F39" i="11"/>
  <c r="I141" i="9"/>
  <c r="S141" i="9" s="1"/>
  <c r="G140" i="9"/>
  <c r="H68" i="7"/>
  <c r="J68" i="7" s="1"/>
  <c r="F67" i="7"/>
  <c r="H67" i="7" s="1"/>
  <c r="J67" i="7" s="1"/>
  <c r="H71" i="11"/>
  <c r="J71" i="11" s="1"/>
  <c r="F70" i="11"/>
  <c r="F145" i="11"/>
  <c r="I71" i="9"/>
  <c r="S71" i="9" s="1"/>
  <c r="G70" i="9"/>
  <c r="I9" i="9"/>
  <c r="S9" i="9" s="1"/>
  <c r="H47" i="11"/>
  <c r="J47" i="11" s="1"/>
  <c r="F46" i="11"/>
  <c r="H104" i="11"/>
  <c r="J104" i="11" s="1"/>
  <c r="F103" i="11"/>
  <c r="F154" i="11"/>
  <c r="I220" i="9"/>
  <c r="S220" i="9" s="1"/>
  <c r="G219" i="9"/>
  <c r="I180" i="9"/>
  <c r="S180" i="9" s="1"/>
  <c r="G179" i="9"/>
  <c r="I60" i="9"/>
  <c r="S60" i="9" s="1"/>
  <c r="G59" i="9"/>
  <c r="H135" i="11"/>
  <c r="J135" i="11" s="1"/>
  <c r="F134" i="11"/>
  <c r="H134" i="11" l="1"/>
  <c r="J134" i="11" s="1"/>
  <c r="F133" i="11"/>
  <c r="I59" i="9"/>
  <c r="S59" i="9" s="1"/>
  <c r="G58" i="9"/>
  <c r="I179" i="9"/>
  <c r="S179" i="9" s="1"/>
  <c r="G178" i="9"/>
  <c r="I178" i="9" s="1"/>
  <c r="S178" i="9" s="1"/>
  <c r="I219" i="9"/>
  <c r="S219" i="9" s="1"/>
  <c r="G218" i="9"/>
  <c r="I218" i="9" s="1"/>
  <c r="S218" i="9" s="1"/>
  <c r="H154" i="11"/>
  <c r="J154" i="11" s="1"/>
  <c r="F153" i="11"/>
  <c r="H70" i="11"/>
  <c r="J70" i="11" s="1"/>
  <c r="F69" i="11"/>
  <c r="I140" i="9"/>
  <c r="S140" i="9" s="1"/>
  <c r="G139" i="9"/>
  <c r="H39" i="11"/>
  <c r="J39" i="11" s="1"/>
  <c r="F38" i="11"/>
  <c r="H82" i="11"/>
  <c r="J82" i="11" s="1"/>
  <c r="F81" i="11"/>
  <c r="H81" i="11" s="1"/>
  <c r="J81" i="11" s="1"/>
  <c r="I17" i="9"/>
  <c r="S17" i="9" s="1"/>
  <c r="G16" i="9"/>
  <c r="H90" i="11"/>
  <c r="J90" i="11" s="1"/>
  <c r="F89" i="11"/>
  <c r="I113" i="9"/>
  <c r="S113" i="9" s="1"/>
  <c r="G112" i="9"/>
  <c r="H96" i="11"/>
  <c r="J96" i="11" s="1"/>
  <c r="F95" i="11"/>
  <c r="H162" i="11"/>
  <c r="J162" i="11" s="1"/>
  <c r="F161" i="11"/>
  <c r="H161" i="11" s="1"/>
  <c r="J161" i="11" s="1"/>
  <c r="I52" i="9"/>
  <c r="S52" i="9" s="1"/>
  <c r="G51" i="9"/>
  <c r="I51" i="9" s="1"/>
  <c r="S51" i="9" s="1"/>
  <c r="F83" i="7"/>
  <c r="H83" i="7" s="1"/>
  <c r="J83" i="7" s="1"/>
  <c r="H84" i="7"/>
  <c r="J84" i="7" s="1"/>
  <c r="I146" i="9"/>
  <c r="S146" i="9" s="1"/>
  <c r="G145" i="9"/>
  <c r="I145" i="9" s="1"/>
  <c r="S145" i="9" s="1"/>
  <c r="H103" i="11"/>
  <c r="J103" i="11" s="1"/>
  <c r="F102" i="11"/>
  <c r="F45" i="11"/>
  <c r="H46" i="11"/>
  <c r="J46" i="11" s="1"/>
  <c r="I70" i="9"/>
  <c r="S70" i="9" s="1"/>
  <c r="G67" i="9"/>
  <c r="H145" i="11"/>
  <c r="J145" i="11" s="1"/>
  <c r="F144" i="11"/>
  <c r="H8" i="7"/>
  <c r="J8" i="7" s="1"/>
  <c r="F7" i="7"/>
  <c r="H7" i="7" s="1"/>
  <c r="J7" i="7" s="1"/>
  <c r="H144" i="11" l="1"/>
  <c r="J144" i="11" s="1"/>
  <c r="F143" i="11"/>
  <c r="I67" i="9"/>
  <c r="S67" i="9" s="1"/>
  <c r="G66" i="9"/>
  <c r="I66" i="9" s="1"/>
  <c r="S66" i="9" s="1"/>
  <c r="F101" i="11"/>
  <c r="H102" i="11"/>
  <c r="J102" i="11" s="1"/>
  <c r="H95" i="11"/>
  <c r="J95" i="11" s="1"/>
  <c r="F94" i="11"/>
  <c r="I112" i="9"/>
  <c r="S112" i="9" s="1"/>
  <c r="G111" i="9"/>
  <c r="I111" i="9" s="1"/>
  <c r="S111" i="9" s="1"/>
  <c r="H89" i="11"/>
  <c r="J89" i="11" s="1"/>
  <c r="F88" i="11"/>
  <c r="I16" i="9"/>
  <c r="S16" i="9" s="1"/>
  <c r="G8" i="9"/>
  <c r="H38" i="11"/>
  <c r="J38" i="11" s="1"/>
  <c r="F37" i="11"/>
  <c r="G131" i="9"/>
  <c r="I131" i="9" s="1"/>
  <c r="S131" i="9" s="1"/>
  <c r="I139" i="9"/>
  <c r="S139" i="9" s="1"/>
  <c r="H69" i="11"/>
  <c r="J69" i="11" s="1"/>
  <c r="F68" i="11"/>
  <c r="H68" i="11" s="1"/>
  <c r="J68" i="11" s="1"/>
  <c r="H153" i="11"/>
  <c r="J153" i="11" s="1"/>
  <c r="F152" i="11"/>
  <c r="I58" i="9"/>
  <c r="S58" i="9" s="1"/>
  <c r="G57" i="9"/>
  <c r="I57" i="9" s="1"/>
  <c r="S57" i="9" s="1"/>
  <c r="H133" i="11"/>
  <c r="J133" i="11" s="1"/>
  <c r="F132" i="11"/>
  <c r="H45" i="11"/>
  <c r="J45" i="11" s="1"/>
  <c r="F44" i="11"/>
  <c r="H44" i="11" l="1"/>
  <c r="J44" i="11" s="1"/>
  <c r="F43" i="11"/>
  <c r="H132" i="11"/>
  <c r="J132" i="11" s="1"/>
  <c r="F131" i="11"/>
  <c r="H152" i="11"/>
  <c r="J152" i="11" s="1"/>
  <c r="F151" i="11"/>
  <c r="H37" i="11"/>
  <c r="J37" i="11" s="1"/>
  <c r="F36" i="11"/>
  <c r="G7" i="9"/>
  <c r="I7" i="9" s="1"/>
  <c r="S7" i="9" s="1"/>
  <c r="I8" i="9"/>
  <c r="S8" i="9" s="1"/>
  <c r="H88" i="11"/>
  <c r="J88" i="11" s="1"/>
  <c r="F87" i="11"/>
  <c r="H87" i="11" s="1"/>
  <c r="J87" i="11" s="1"/>
  <c r="H94" i="11"/>
  <c r="J94" i="11" s="1"/>
  <c r="F93" i="11"/>
  <c r="H143" i="11"/>
  <c r="J143" i="11" s="1"/>
  <c r="F142" i="11"/>
  <c r="F100" i="11"/>
  <c r="H100" i="11" s="1"/>
  <c r="J100" i="11" s="1"/>
  <c r="H101" i="11"/>
  <c r="J101" i="11" s="1"/>
  <c r="H36" i="11" l="1"/>
  <c r="J36" i="11" s="1"/>
  <c r="F35" i="11"/>
  <c r="F42" i="11"/>
  <c r="H42" i="11" s="1"/>
  <c r="J42" i="11" s="1"/>
  <c r="H43" i="11"/>
  <c r="J43" i="11" s="1"/>
  <c r="F139" i="11"/>
  <c r="H142" i="11"/>
  <c r="J142" i="11" s="1"/>
  <c r="H93" i="11"/>
  <c r="J93" i="11" s="1"/>
  <c r="F92" i="11"/>
  <c r="H92" i="11" s="1"/>
  <c r="J92" i="11" s="1"/>
  <c r="H151" i="11"/>
  <c r="J151" i="11" s="1"/>
  <c r="F150" i="11"/>
  <c r="H131" i="11"/>
  <c r="J131" i="11" s="1"/>
  <c r="F130" i="11"/>
  <c r="H130" i="11" l="1"/>
  <c r="J130" i="11" s="1"/>
  <c r="F129" i="11"/>
  <c r="H129" i="11" s="1"/>
  <c r="J129" i="11" s="1"/>
  <c r="F149" i="11"/>
  <c r="H149" i="11" s="1"/>
  <c r="J149" i="11" s="1"/>
  <c r="H150" i="11"/>
  <c r="J150" i="11" s="1"/>
  <c r="F34" i="11"/>
  <c r="H34" i="11" s="1"/>
  <c r="J34" i="11" s="1"/>
  <c r="H35" i="11"/>
  <c r="J35" i="11" s="1"/>
  <c r="H139" i="11"/>
  <c r="J139" i="11" s="1"/>
  <c r="F138" i="11"/>
  <c r="H138" i="11" s="1"/>
  <c r="J138" i="11" s="1"/>
  <c r="F10" i="11" l="1"/>
  <c r="H10" i="11" s="1"/>
  <c r="J10" i="11" s="1"/>
  <c r="A1" i="5"/>
</calcChain>
</file>

<file path=xl/sharedStrings.xml><?xml version="1.0" encoding="utf-8"?>
<sst xmlns="http://schemas.openxmlformats.org/spreadsheetml/2006/main" count="5555" uniqueCount="633">
  <si>
    <t>Приложение № 1</t>
  </si>
  <si>
    <r>
      <rPr>
        <sz val="10"/>
        <color rgb="FF000000"/>
        <rFont val="Bookman Old Style"/>
        <family val="1"/>
        <charset val="204"/>
      </rPr>
      <t>к   решению Собрания представителей Виноградненского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_______г. № ____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</t>
    </r>
  </si>
  <si>
    <t xml:space="preserve">Нормативы отчислений в бюджет муниципального образования - Виноградненское сельское поселение   </t>
  </si>
  <si>
    <t>ДОХОДЫ</t>
  </si>
  <si>
    <t>Бюджет поселения</t>
  </si>
  <si>
    <t>В ЧАСТИ ДОХОДОВ, РАСПРЕДЕЛЯЕМЫХ В СООТВЕТСТВИИ С БЮДЖЕТНЫМ КОДЕКСОМ, ЗАКОНОМ РСО-АЛАНИЯ "О МЕЖБЮДЖЕТНЫХ ОТНОШЕНИЯХ В РЕСПУБЛИКЕ СЕВЕРНАЯ ОСЕТИЯ-АЛАНИЯ" И РЕШЕНИЯМИ СОБРАНИЯ ПРЕДСТАВИТЕЛЕЙ МОЗДОКСКОГО РАЙОНА от 29.12.2009г. №195, от 03.12.2015г. №311, от 03.12.2015г. №312, от 01.08.2017г. №451</t>
  </si>
  <si>
    <t>(в процентах)</t>
  </si>
  <si>
    <t>Налоги 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</si>
  <si>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</si>
  <si>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деятельности, взимаемый на территории сельских поселений</t>
  </si>
  <si>
    <t>Единый сельскохозяйственный налог, взимаемый на территории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</si>
  <si>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</si>
  <si>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</si>
  <si>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налог, взимаемый по ставке, установленной подпунктом 1 пункта 1 ст.394НК РФ и применяемой к объектам налогообложения, расположенным в границах сельских  поселений</t>
  </si>
  <si>
    <t>Земельный налог, взимаемый по ставке, установленной подпунктом 2 пункта 1 ст.394НК РФ и применяемой к объектам налогообложения, расположенным в границах сельских поселений</t>
  </si>
  <si>
    <t>В ЧАСТИ ДОХОДОВ ОТ УПЛАТЫ ГОСУДАРСТВЕННОЙ ПОШЛИНЫ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</si>
  <si>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</si>
  <si>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</si>
  <si>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</si>
  <si>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</si>
  <si>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МУНИЦИПАЛЬНОЙ СОБСТВЕННОСТИ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</si>
  <si>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</si>
  <si>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</si>
  <si>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</si>
  <si>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</si>
  <si>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</si>
  <si>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</t>
  </si>
  <si>
    <t>(за исключением имущества муниципальных автономных учреждений, а также имущества  муниципальных бюджетных и 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</si>
  <si>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</si>
  <si>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</si>
  <si>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</si>
  <si>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</si>
  <si>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</si>
  <si>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</si>
  <si>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</si>
  <si>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</si>
  <si>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 бюджетных и автономных учреждений)</t>
  </si>
  <si>
    <t>ДОХОДЫ ОТ ШТРАФОВ, САНКЦИЙ, ВОЗМЕЩЕНИЙ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</si>
  <si>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</si>
  <si>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 ЧАСТИ ПРОЧИХ НЕНАЛОГОВЫХ ДОХОДОВ</t>
  </si>
  <si>
    <t>Невыясненные поступления, зачисляемые  в бюджеты сельских поселений</t>
  </si>
  <si>
    <t>Прочие неналоговые доходы бюджетов сельских поселений</t>
  </si>
  <si>
    <t xml:space="preserve"> </t>
  </si>
  <si>
    <t>Приложение №2                                                                                    к   решению Собрания представителей Виноградненского сельского поселения Моздокского района от 28.12.2023_г. № 92     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</t>
  </si>
  <si>
    <t>Доходы муниципального образования- Виноградное сельское поселение Моздокского района на 2023 финансовый год</t>
  </si>
  <si>
    <t>Код бюджетной классификации Российской Федерации</t>
  </si>
  <si>
    <t>Наименование дохода</t>
  </si>
  <si>
    <t>сумма                                            2017 год</t>
  </si>
  <si>
    <t>Изменения</t>
  </si>
  <si>
    <t>Изменения (август)</t>
  </si>
  <si>
    <t>Изменения (октябрь)</t>
  </si>
  <si>
    <t>Изменения (ноябрь)</t>
  </si>
  <si>
    <t>Сумма на 2023 год</t>
  </si>
  <si>
    <t>Изменения март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</si>
  <si>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</si>
  <si>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</si>
  <si>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</si>
  <si>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</si>
  <si>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</si>
  <si>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</si>
  <si>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</si>
  <si>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</si>
  <si>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</si>
  <si>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</si>
  <si>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1 05 02000 02 0000 110</t>
  </si>
  <si>
    <t>1 05 03000 01 0000 110</t>
  </si>
  <si>
    <t>1 06 00000 00 0000 000</t>
  </si>
  <si>
    <t xml:space="preserve">Налоги на имущество </t>
  </si>
  <si>
    <t>1 06 01030 10 0000 110</t>
  </si>
  <si>
    <t>1 06 06000 10 0000 110</t>
  </si>
  <si>
    <t>1 06 06033 10 0000 110</t>
  </si>
  <si>
    <t>1 06 06043 10 0000 110</t>
  </si>
  <si>
    <t>10804020010000110</t>
  </si>
  <si>
    <t>Государственная пошлина за совершение нотариальных действий</t>
  </si>
  <si>
    <t>Итого неналоговые</t>
  </si>
  <si>
    <t>111 00000 00 0000 000</t>
  </si>
  <si>
    <t>Доходы от использования имущества, находящегося в муниципальной собственности</t>
  </si>
  <si>
    <t>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</si>
  <si>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</si>
  <si>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</si>
  <si>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</si>
  <si>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</si>
  <si>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</si>
  <si>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</si>
  <si>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</si>
  <si>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</si>
  <si>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</si>
  <si>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2 02 30024 10 0067 150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</si>
  <si>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</si>
  <si>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202 39999 10 0020 150</t>
  </si>
  <si>
    <t>Субвенции бюджетам сельских поселений на выполнение передаваемых полномочий в части статьи 14 федерального закона от 06.10.2003г.№131-ФЗ</t>
  </si>
  <si>
    <t>202 39999 10 0010 150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</si>
  <si>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</si>
  <si>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202 150 02100000151</t>
  </si>
  <si>
    <t>Дотации бюджетам сельских поселений на поддержку мер по обеспечению сбалансированности бюджетов</t>
  </si>
  <si>
    <t>202 02216 10 0060 151</t>
  </si>
  <si>
    <t>Субсидии бюджетам сельских поселений на осуществление дорожной дятельности в отношении автомобильных дорог общего пользования, а также капитального ремонта и ремонта дворовых территорий многовартарных домов, прездов к дворовым территориям многоквартарных домов населенных пунктов</t>
  </si>
  <si>
    <t>604,59</t>
  </si>
  <si>
    <t>202 49999 10 0000 150</t>
  </si>
  <si>
    <t>Прочие межбюджетные трансферты,  передаваемые бюджетам сельских поселений</t>
  </si>
  <si>
    <t xml:space="preserve">Иные межбюджетные трансферты на развитие материально-технической базы домов культуры </t>
  </si>
  <si>
    <r>
      <rPr>
        <b/>
        <sz val="8"/>
        <color rgb="FF000000"/>
        <rFont val="Times New Roman"/>
        <family val="1"/>
        <charset val="204"/>
      </rPr>
      <t xml:space="preserve">Приложение №3  </t>
    </r>
    <r>
      <rPr>
        <sz val="8"/>
        <color rgb="FF000000"/>
        <rFont val="Times New Roman"/>
        <family val="1"/>
        <charset val="204"/>
      </rPr>
      <t xml:space="preserve">                                                         к </t>
    </r>
    <r>
      <rPr>
        <sz val="10"/>
        <color rgb="FF000000"/>
        <rFont val="Bookman Old Style"/>
        <family val="1"/>
        <charset val="204"/>
      </rPr>
      <t>к   решению Собрания представителей Виноградненского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_______г. № ____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</t>
    </r>
  </si>
  <si>
    <t>Доходы муниципального образования- Виноградное сельское поселение Моздокского района на плановый период 2024-2025 финансовый год</t>
  </si>
  <si>
    <t>Сумма на 2024 год</t>
  </si>
  <si>
    <t xml:space="preserve">Сумма на 2025 год </t>
  </si>
  <si>
    <t>Доходы ото использования имущества, находящегося в муниципальной собственности</t>
  </si>
  <si>
    <t>111 05013 10 0000 120</t>
  </si>
  <si>
    <t>до разграничения собственности</t>
  </si>
  <si>
    <t>202 39999 1 00020 150</t>
  </si>
  <si>
    <t xml:space="preserve">                                                                                                                       Приложение  №4</t>
  </si>
  <si>
    <t>Перечень и коды главных администраторов доходов бюджета муниципального образования – Виноградненское сельское поселение Моздокского района</t>
  </si>
  <si>
    <t>Коды бюджетной классификации Российской Федерации</t>
  </si>
  <si>
    <t>Наименование администратора доходов бюджета муниципального образования - Виноградненское сельское поселение Моздокского района</t>
  </si>
  <si>
    <t>администратора доходов</t>
  </si>
  <si>
    <t>доход бюджета муниципального образования - Виноградненское сельское поселение Моздокского района</t>
  </si>
  <si>
    <t>Администрация местного самоуправления Виноградненского сельского поселения Моздокского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</si>
  <si>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</si>
  <si>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</si>
  <si>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</si>
  <si>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</si>
  <si>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1 11 05013 05 0000 120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</si>
  <si>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</si>
  <si>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</si>
  <si>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</si>
  <si>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</si>
  <si>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</si>
  <si>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</si>
  <si>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114 01050 10 0000 410</t>
  </si>
  <si>
    <t>Доходы от продажи квартир, находящихся в собственности сельских поселений</t>
  </si>
  <si>
    <t>1 14 02052 10 0000 410</t>
  </si>
  <si>
    <t>1 14 02053 10 0000 410</t>
  </si>
  <si>
    <t>1 14 02052 10 0000 440</t>
  </si>
  <si>
    <t>1 14 02053 10 0000 440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</si>
  <si>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</si>
  <si>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</si>
  <si>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1 16 90050 10 0000 140</t>
  </si>
  <si>
    <t>1 17 01050 10 0000 180</t>
  </si>
  <si>
    <t>Невыясненные поступления, зачисляемые в бюджеты сельских поселений</t>
  </si>
  <si>
    <t>1 17 05050 10 0000 180</t>
  </si>
  <si>
    <t>1 17 14030 10 0000 180</t>
  </si>
  <si>
    <t>Средства самообложения граждан, зачисляемые в бюджеты сельских поселений</t>
  </si>
  <si>
    <t>2 02 15002 10 0000 150</t>
  </si>
  <si>
    <t>2 02 20216 10 0060 150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</si>
  <si>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</si>
  <si>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Российской Федерации</t>
  </si>
  <si>
    <t>2 02 30024 10 0080 150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</si>
  <si>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</si>
  <si>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2 02 30024 10 0085 150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</si>
  <si>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труда, за счет средств местного бюджета.</t>
  </si>
  <si>
    <t>2 02 39999 10 0000 150</t>
  </si>
  <si>
    <t xml:space="preserve"> Прочие субвенции бюджетам сельских поселений</t>
  </si>
  <si>
    <t>2 02 39999 10 0020 150</t>
  </si>
  <si>
    <t>Прочие субвенции бюджетам сельских поселений на выполнение передаваемых полномочий в части статьи 14 федерального закона от 06.10.2003г. №131-ФЗ</t>
  </si>
  <si>
    <t>2 02 90024 10 0000 150</t>
  </si>
  <si>
    <t>Прочие безвозмездные поступления в бюджеты сельских поселений от бюджетов субъектов Российской Федерации</t>
  </si>
  <si>
    <t>2 07 05030 10 0000 150</t>
  </si>
  <si>
    <t>Прочие безвозмездные поступления в бюджеты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</si>
  <si>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</si>
  <si>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</si>
  <si>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</si>
  <si>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</si>
  <si>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к проекту  решению Собрания представителей Виноградненского сельского поселения Моздокского района   «Об утверждении   бюджета муниципального образования - Виноградненское сельское поселение Моздокского района на 2020 год и на плановый период 2021 и 2022 годов»</t>
  </si>
  <si>
    <t>1 08 04020 01 1000 110</t>
  </si>
  <si>
    <t>1 08 04020 01 4000 110</t>
  </si>
  <si>
    <t>1 08 07175 01 1000 110</t>
  </si>
  <si>
    <t>1 08 07175 01 4000 110</t>
  </si>
  <si>
    <t>1 11 05013 10 0000 120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</si>
  <si>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</si>
  <si>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2 02 15001 10 0000 151</t>
  </si>
  <si>
    <t>2 02 15002 10 0000 151</t>
  </si>
  <si>
    <t>2 02 20216 10 0060 151</t>
  </si>
  <si>
    <t>2 02 35118 10 0000 151</t>
  </si>
  <si>
    <t>2 02 30024 10 0067 151</t>
  </si>
  <si>
    <t>2 02 30024 10 0080 151</t>
  </si>
  <si>
    <t>Субвенции бюджетам сельских поселений на выполнение передаваемых полномочий в части статьи 14 федерального закона от 06.10.2003г. №131-ФЗ</t>
  </si>
  <si>
    <t>2 02 30024 10 0085 151</t>
  </si>
  <si>
    <t>2 02 39999 10 0010 151</t>
  </si>
  <si>
    <t xml:space="preserve">  Прочие субвенции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</si>
  <si>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2 02 39999 10 0020 151</t>
  </si>
  <si>
    <t>2 02 90024 10 0000 151</t>
  </si>
  <si>
    <t>Прочие безвозмездные поступления в бюджет сельских поселений от бюджетов субъектов Российской Федерации</t>
  </si>
  <si>
    <t>2 07 05030 10 0000 180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</si>
  <si>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</si>
  <si>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</si>
  <si>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2 19 60010 10 0000 151</t>
  </si>
  <si>
    <t>Возврат прочих остатков субсидий,  субвенций и иных межбюджетных трансфертов, имеющих целевое назначение, прошлых лет из бюджетов сельских поселений</t>
  </si>
  <si>
    <t>Приложение № 3</t>
  </si>
  <si>
    <t xml:space="preserve">                                                                                                                       Приложение  №5</t>
  </si>
  <si>
    <t xml:space="preserve">к решению Собрания представителей муниципального образования - Малгобекское сельское поселение Моздокского района </t>
  </si>
  <si>
    <t>Перечень источников главных администраторов финансирования дефицита бюджета муниципального образования - Виноградненское  сельское поселение  Моздокского района</t>
  </si>
  <si>
    <t>Код бюджетной классификации РФ</t>
  </si>
  <si>
    <t>Наименование главного администратора источника внутреннего финансирования дефицита бюджета</t>
  </si>
  <si>
    <t>Адми-нист-ратор дохода</t>
  </si>
  <si>
    <t>доход бюджета муниципального образования - Виноградненское сельское поселение</t>
  </si>
  <si>
    <t>Администрация местного самоуправления Виноградненского сельского поселения</t>
  </si>
  <si>
    <t>000 01 02 00 00 10 0000 710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</si>
  <si>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</si>
  <si>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</si>
  <si>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</si>
  <si>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бюджета поселения, администрирование которых может осуществляться главными администраторами источников финансирования дефицита бюджета поселения в пределах их компетенции</t>
  </si>
  <si>
    <t xml:space="preserve">01 05 02 01 10 0000 510 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</si>
  <si>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</si>
  <si>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</si>
  <si>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поселения.</t>
  </si>
  <si>
    <t xml:space="preserve"> 01 06 01 00 10 0000 630</t>
  </si>
  <si>
    <t>Средства от продажи акций и иных форм участия в капитале, находящихся в собственности сельских поселений</t>
  </si>
  <si>
    <t xml:space="preserve">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</si>
  <si>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</si>
  <si>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Приложение №6 к   решению Собрания представителей Виноградненского сельского поселения Моздокского района от 28.12.2023_г. № 92     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</si>
  <si>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Виноградненское сельское поселение Моздокского района  на 2023 финансовый  год </t>
  </si>
  <si>
    <t xml:space="preserve"> " О внесении изменений в Решение Собрания представителей №92  от 28.12.2022г.  «Об утверждении бюджета муниципального </t>
  </si>
  <si>
    <t>(тыс.руб.)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</si>
  <si>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</si>
  <si>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</si>
  <si>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</si>
  <si>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</si>
  <si>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</si>
  <si>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>Сумма                         2023 год</t>
  </si>
  <si>
    <t>изменение февраль</t>
  </si>
  <si>
    <t>сумма на 2023 год</t>
  </si>
  <si>
    <t>изменение март</t>
  </si>
  <si>
    <t xml:space="preserve">  ВСЕГО РАСХОДОВ: </t>
  </si>
  <si>
    <t>Х</t>
  </si>
  <si>
    <t xml:space="preserve">  Общегосударственные вопросы</t>
  </si>
  <si>
    <t>01</t>
  </si>
  <si>
    <t>00</t>
  </si>
  <si>
    <t>00 0 00 00000</t>
  </si>
  <si>
    <t>000</t>
  </si>
  <si>
    <t>Функционирование высшего должностного лица субъекта РФ и муниципального образования</t>
  </si>
  <si>
    <t>02</t>
  </si>
  <si>
    <t xml:space="preserve">  Обеспечение функционирования Главы муниципального образования</t>
  </si>
  <si>
    <t>77 0 00 00000</t>
  </si>
  <si>
    <t xml:space="preserve">  Глава муниципального образования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</si>
  <si>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</si>
  <si>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</si>
  <si>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</si>
  <si>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</si>
  <si>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</si>
  <si>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</si>
  <si>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</si>
  <si>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</si>
  <si>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</si>
  <si>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 xml:space="preserve">  Обеспечение функционирования  местной администрации</t>
  </si>
  <si>
    <t xml:space="preserve"> Центральный аппарат</t>
  </si>
  <si>
    <t>77 4 00 00000</t>
  </si>
  <si>
    <t xml:space="preserve">  Расходы на выплаты по оплате труда работников органов местного самоуправления </t>
  </si>
  <si>
    <t>77 4 00 00110</t>
  </si>
  <si>
    <t>Расходы на обеспечение функций органов местного самоуправления</t>
  </si>
  <si>
    <t>77 4 00 00190</t>
  </si>
  <si>
    <t>Прочая закупка товаров, работ и услуг для обеспечения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</si>
  <si>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</si>
  <si>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</si>
  <si>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Обеспечение проведения выборов и референдумов</t>
  </si>
  <si>
    <t>07</t>
  </si>
  <si>
    <t>99 9 00 00000</t>
  </si>
  <si>
    <t>Непограммные расходы на организацию и проведение выборов в органы местного самоуправления</t>
  </si>
  <si>
    <t>99 9 00 77700</t>
  </si>
  <si>
    <t xml:space="preserve">Прочая закупка товаров, работ и услуг для обеспечения муниципальных нужд </t>
  </si>
  <si>
    <t xml:space="preserve">  Другие общегосударственные вопросы</t>
  </si>
  <si>
    <t>13</t>
  </si>
  <si>
    <t xml:space="preserve">Муниципальная программа 
«Содержание объектов муниципальной собственности муниципального образования - Виноградненское сельское поселение  "
</t>
  </si>
  <si>
    <t>04 0 00 00000</t>
  </si>
  <si>
    <t>0000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</si>
  <si>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–Виноградненское сельское поселение 
Моздокского района 
 РСО - Алания  »
</t>
  </si>
  <si>
    <t>04 2 00 00000</t>
  </si>
  <si>
    <t>Основное мероприятие «Прочие мероприятия, связанные с муниципальной собственностью»</t>
  </si>
  <si>
    <t>04 2 01 00000</t>
  </si>
  <si>
    <t>Иные непрограммные расходы по выполнению работ по разработке проектно-сметной документации</t>
  </si>
  <si>
    <t>04 2 01 70380</t>
  </si>
  <si>
    <t xml:space="preserve">  Прочая закупка товаров, работ и услуг для обеспечения государственных (муниципальных) нужд</t>
  </si>
  <si>
    <t>244</t>
  </si>
  <si>
    <t xml:space="preserve">  Расходы на прочие мероприятия, связанные с муниципальной собственностью</t>
  </si>
  <si>
    <t>04 2 01 70390</t>
  </si>
  <si>
    <t>Уплата пени и штрафов</t>
  </si>
  <si>
    <t>853</t>
  </si>
  <si>
    <t>Резервные фонды</t>
  </si>
  <si>
    <t>11</t>
  </si>
  <si>
    <t>Непрограммные рсходы</t>
  </si>
  <si>
    <t>99 0 00 00000</t>
  </si>
  <si>
    <t>Резервные фонды муниципального образования — Виноградненское сельское поселение</t>
  </si>
  <si>
    <t>997 00 00000</t>
  </si>
  <si>
    <t>Иные бюджетные ассигнования</t>
  </si>
  <si>
    <t>800</t>
  </si>
  <si>
    <t>Резервные средства</t>
  </si>
  <si>
    <t>870</t>
  </si>
  <si>
    <t xml:space="preserve">  НАЦИОНАЛЬНАЯ ОБОРОНА</t>
  </si>
  <si>
    <t>00 0 00 0000</t>
  </si>
  <si>
    <t xml:space="preserve">  Мобилизационная и вневойсковая подготовка</t>
  </si>
  <si>
    <t>03</t>
  </si>
  <si>
    <t xml:space="preserve">  Непрограммные расходы </t>
  </si>
  <si>
    <t>99 0  00 00000</t>
  </si>
  <si>
    <t xml:space="preserve">  Межбюджетные трансферты бюджетам сельских поселений</t>
  </si>
  <si>
    <t>99 4 00 00000</t>
  </si>
  <si>
    <t xml:space="preserve">  Осуществление первичного воинского учета на территориях, где отсутствуют военные комиссариаты</t>
  </si>
  <si>
    <t>99 4 00 51180</t>
  </si>
  <si>
    <t xml:space="preserve">  Расходы на выплаты по оплате труда работников органов местного самоуправления</t>
  </si>
  <si>
    <t xml:space="preserve"> 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</si>
  <si>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</si>
  <si>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</si>
  <si>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Расходы на создание условий для деятельности добровольных формирований населений по охране общественного порядка (п.33)</t>
  </si>
  <si>
    <t xml:space="preserve">  07 1 01 70640</t>
  </si>
  <si>
    <t>Прочая закупка товаров, работ и услуг для обеспечения государственных (муниципальных) нужд</t>
  </si>
  <si>
    <t>Не программные расходы органов местного самоуправления</t>
  </si>
  <si>
    <t>Иные не программные расходы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</si>
  <si>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</si>
  <si>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99 9 00 71000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</si>
  <si>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 Виноградненское сельское поселение  Республики Северная Осетия- Алания"</t>
  </si>
  <si>
    <t>14</t>
  </si>
  <si>
    <t>18 0 00 0000 0</t>
  </si>
  <si>
    <t>Основное мероприятие "Противодействие незаконному обороту наркотических психоактивных веществ, профилактика правонарушений, связанных с незаконным употреблением и распространением наркотических психоактивных веществ"</t>
  </si>
  <si>
    <t>18 0 01 0000 0</t>
  </si>
  <si>
    <t>Расходы по профилактике и информационно-пропагандистской работе правонарушений, связанных  с незаконным употреблением и распространением наркотических психоактивных веществ</t>
  </si>
  <si>
    <t>18 0 01 6163 0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</si>
  <si>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</si>
  <si>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</si>
  <si>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</si>
  <si>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</si>
  <si>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</si>
  <si>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 xml:space="preserve">  Дорожное хозяйство (дорожные фонды)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</si>
  <si>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 "
</t>
  </si>
  <si>
    <t>03 0 00 00000</t>
  </si>
  <si>
    <t>Подпрограмма  «Содержание, реконструкция и ремонт автомобильных дорог общего пользования  "</t>
  </si>
  <si>
    <t>03 1 00 00000</t>
  </si>
  <si>
    <t>Основное мероприятие «Ремонт и содержание автомобильных  дорог общего пользования»</t>
  </si>
  <si>
    <t>03 1 01 00000</t>
  </si>
  <si>
    <t>Расходы на текущий ремонт и содержание  автомобильных дорог</t>
  </si>
  <si>
    <t>03 1 01 70310</t>
  </si>
  <si>
    <t>Расходы на выполнение работ по разработке проектно-сметной документации</t>
  </si>
  <si>
    <t>03 1 01 70330</t>
  </si>
  <si>
    <t>Расходы на организацию безопасности дорожного движения</t>
  </si>
  <si>
    <t>03 1 01 70340</t>
  </si>
  <si>
    <t>03 1 01 70340</t>
  </si>
  <si>
    <t>Прочие мероприятия в области дорожного хозяйства</t>
  </si>
  <si>
    <t>03 1 01 70350</t>
  </si>
  <si>
    <t>Иные непрограммные расходы</t>
  </si>
  <si>
    <t>Земельные кадастровые расходы</t>
  </si>
  <si>
    <t>99 9 00 72000</t>
  </si>
  <si>
    <t>99 9 01 72000</t>
  </si>
  <si>
    <t xml:space="preserve">  ЖИЛИЩНО-КОММУНАЛЬНОЕ ХОЗЯЙСТВО</t>
  </si>
  <si>
    <t>05</t>
  </si>
  <si>
    <t>Коммунальное хозяйство</t>
  </si>
  <si>
    <t xml:space="preserve">Муниципальная программа «Комплексное благоустройство территории муниципального образования - Виноградненское сельское поселение Моздокского района РСО-Алания  »  </t>
  </si>
  <si>
    <t>02 0 00 00000</t>
  </si>
  <si>
    <t>Подпрограмма  «Развитие, реконструкция сетей коммунальной инфраструктуры муниципального образования - Виноградненское сельское поселение  Моздокского района  »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</si>
  <si>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</si>
  <si>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</si>
  <si>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02 2 01 00000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</si>
  <si>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</si>
  <si>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02 2 01 70240</t>
  </si>
  <si>
    <t>Субсидии юридическим лицам (кроме некомерческих организаций) , индивидуальных предпринимателей, физическим лицам</t>
  </si>
  <si>
    <t>Благоустройство</t>
  </si>
  <si>
    <t>Муниципальная программа «Комплексное благоустройство территории муниципального образования - Виноградненское сельское поселение  »</t>
  </si>
  <si>
    <t>Подпрограмма «Развитие, реконструкция, текущий ремонт сетей  уличного освещения Виноградненского  сельского поселения  »</t>
  </si>
  <si>
    <t>02 1 00 00000</t>
  </si>
  <si>
    <t>Основное мероприятие «Организация уличного освещения сельского поселения»</t>
  </si>
  <si>
    <t>02 1 01 00000</t>
  </si>
  <si>
    <t>Расходы на освещение улиц территории сельского поселения</t>
  </si>
  <si>
    <t>02 1 01 70230</t>
  </si>
  <si>
    <t>Прочая закупка товаров,работ и услуг</t>
  </si>
  <si>
    <t>02 5 01 70300</t>
  </si>
  <si>
    <t>Подпрограмма № 3 «Озеленение Ново-Осетинского сельского поселения  »</t>
  </si>
  <si>
    <t>02 3 00 00000</t>
  </si>
  <si>
    <t>Основное мероприятие "Организация озеленения территории поселения"</t>
  </si>
  <si>
    <t>02 3 01 00000</t>
  </si>
  <si>
    <t>Расходы на  озеленение территории поселения</t>
  </si>
  <si>
    <t xml:space="preserve">02 3 01 70250 </t>
  </si>
  <si>
    <t>Подпрограмма «Благоустройство территории Виноградненского сельского поселения  »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</si>
  <si>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</si>
  <si>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</si>
  <si>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02 4 01 00000</t>
  </si>
  <si>
    <t>Расходы на благоустройство территории поселения</t>
  </si>
  <si>
    <t>02 4 01 70260</t>
  </si>
  <si>
    <t>Содержание в надлежащем состоянии мест захоронения (п 22 ст.14)</t>
  </si>
  <si>
    <t>02 4 01 70270</t>
  </si>
  <si>
    <t>Расходы на содержание и уборку памятников истории и культуры за счет средств вышестоящего бюджета</t>
  </si>
  <si>
    <t>02 4 01 70280</t>
  </si>
  <si>
    <t>Расходы на организацию сбора и вывоза бытовых отходов и мусора за счет средств  вышестоящего бюджета</t>
  </si>
  <si>
    <t>02 4 01 70290</t>
  </si>
  <si>
    <t>Подпрограмма 5 «Обеспечение создания условий для реализации муниципальной программы "Комплексное благоустройство территории Муниципального образования - Кизлярское сельское поселение  »</t>
  </si>
  <si>
    <t>02 5 01 00000</t>
  </si>
  <si>
    <t>Прочие мероприятия по благоустройству</t>
  </si>
  <si>
    <t>Формирование современной городской среды</t>
  </si>
  <si>
    <t>0410100000</t>
  </si>
  <si>
    <t>Расходы на реализацию программы формирование современной городской среды за счёт вышестоящего бюджета</t>
  </si>
  <si>
    <t>04101F5551</t>
  </si>
  <si>
    <t>Расходы на реализацию программы формирование современной городской среды за счёт местного бюджета</t>
  </si>
  <si>
    <t>04101F5553</t>
  </si>
  <si>
    <t xml:space="preserve">  КУЛЬТУРА, КИНЕМАТОГРАФИЯ</t>
  </si>
  <si>
    <t>08</t>
  </si>
  <si>
    <t xml:space="preserve">Муниципальная программа «Развитие культуры муниципального образования - Виноградненское сельское поселение  » 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</si>
  <si>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</si>
  <si>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</si>
  <si>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</si>
  <si>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Основное мероприятие "Развитие деятельности культурно-досуговых учреждений"</t>
  </si>
  <si>
    <t>01 1 01 00000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</si>
  <si>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</si>
  <si>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>01 1 01 22000</t>
  </si>
  <si>
    <t>Расходы на выплаты персоналу казенных учреждений</t>
  </si>
  <si>
    <t>110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</si>
  <si>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</si>
  <si>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</si>
  <si>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</si>
  <si>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01 1 01 70210</t>
  </si>
  <si>
    <t>Расходы на развитие материально-технической базы домов культуры за счёт средств вышестоящего бюджета</t>
  </si>
  <si>
    <t>01101L4671</t>
  </si>
  <si>
    <t>Закупка товаров, работ и услуг для обеспечения государственных (муниципальных) нужд</t>
  </si>
  <si>
    <t>Иные закупки товаров,  работ и услуг для обеспечения государственных (муниципальных) нужд</t>
  </si>
  <si>
    <t>Расходы на развитие материально-технической базы домов культуры за счёт средств местного бюджета</t>
  </si>
  <si>
    <t>01101L4673</t>
  </si>
  <si>
    <t xml:space="preserve">  СОЦИАЛЬНАЯ ПОЛИТИКА</t>
  </si>
  <si>
    <t xml:space="preserve">  Пенсионное обеспечение</t>
  </si>
  <si>
    <t>Расходы на доплаты к пенсиям государственных служащих субъектов РФ и муниципальных служащих</t>
  </si>
  <si>
    <t>99 9 00 73000</t>
  </si>
  <si>
    <t>Пособия и компенсации по публичным нормативным обязательствам</t>
  </si>
  <si>
    <t>Социальное обеспечение населения</t>
  </si>
  <si>
    <t>10</t>
  </si>
  <si>
    <t xml:space="preserve">Не программные расходы </t>
  </si>
  <si>
    <t>Расходы на мероприятия в области социальной политики</t>
  </si>
  <si>
    <t>99 9 00 74000</t>
  </si>
  <si>
    <t>321</t>
  </si>
  <si>
    <t>Непограммные расходы на  органов местного самоуправления</t>
  </si>
  <si>
    <t>ФИЗИЧЕСКАЯ КУЛЬТУРА И СПОРТ</t>
  </si>
  <si>
    <t>Физическая культура</t>
  </si>
  <si>
    <t xml:space="preserve">Непрограммные расходы </t>
  </si>
  <si>
    <t>Мероприятия в области здравоохранения, спорта и физической культуры</t>
  </si>
  <si>
    <t>99 9 00 70000</t>
  </si>
  <si>
    <t>99 9 00 75000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</si>
  <si>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</si>
  <si>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</si>
  <si>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</si>
  <si>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</si>
  <si>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99 9 00 78000</t>
  </si>
  <si>
    <t>Субвенции</t>
  </si>
  <si>
    <r>
      <rPr>
        <sz val="10"/>
        <rFont val="Bookman Old Style"/>
        <family val="1"/>
        <charset val="204"/>
      </rPr>
      <t xml:space="preserve">Приложение №7
</t>
    </r>
    <r>
      <rPr>
        <sz val="10"/>
        <color rgb="FF000000"/>
        <rFont val="Bookman Old Style"/>
        <family val="1"/>
        <charset val="204"/>
      </rPr>
      <t>к   решению Собрания представителей Виноградненского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_______г. № ____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</t>
    </r>
  </si>
  <si>
    <t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Виноградненское сельское поселение Моздокского района  на плановый период 2024-2025 годов</t>
  </si>
  <si>
    <t>Сумма                         2024 год</t>
  </si>
  <si>
    <t>Сумма                         2025 год</t>
  </si>
  <si>
    <t>999 00 77700</t>
  </si>
  <si>
    <t>Резервные фонды муниципального образования — Малгобекское сельское поселение</t>
  </si>
  <si>
    <t xml:space="preserve">       07 1 01 70640</t>
  </si>
  <si>
    <t xml:space="preserve">Муниципальная программа 
"Содержание, реконструкция и ремонт автомобильных дорог Муниципального образования - Павлодольское сельское поселение Моздокского района  "
</t>
  </si>
  <si>
    <t>Другие вопросы в области национальной экономики</t>
  </si>
  <si>
    <t>12</t>
  </si>
  <si>
    <t xml:space="preserve">Муниципальная программа «Комплексное благоустройство территории муниципального образования — Виноградненское сельское поселение Моздокского района РСО-Алания  »  </t>
  </si>
  <si>
    <t>Подпрограмма  «Развитие, реконструкция сетей коммунальной инфраструктуры муниципального образования — Виноградненское сельское поселение  Моздокского района  »</t>
  </si>
  <si>
    <t>Муниципальная программа «Комплексное благоустройство территории Муниципального образования - Виноградненское сельское поселение  »</t>
  </si>
  <si>
    <t>Подпрограмма «Благоустройство территории Кизлярского сельского поселения  »</t>
  </si>
  <si>
    <t>Подпрограмма 5 «Обеспечение создания условий для реализации муниципальной программы "Комплексное благоустройство территории Муниципального образования - Виноградненское сельское поселение  »</t>
  </si>
  <si>
    <t>Содержание и уборка памятников</t>
  </si>
  <si>
    <t>Организация и сбор мусора</t>
  </si>
  <si>
    <t>Иные непрограмные расходы</t>
  </si>
  <si>
    <t>Условно утвержденные расходы</t>
  </si>
  <si>
    <t>000 00 00000</t>
  </si>
  <si>
    <r>
      <rPr>
        <sz val="10"/>
        <rFont val="Bookman Old Style"/>
        <family val="1"/>
        <charset val="204"/>
      </rPr>
      <t xml:space="preserve">Приложение №8
</t>
    </r>
    <r>
      <rPr>
        <sz val="8"/>
        <color rgb="FF000000"/>
        <rFont val="Times New Roman"/>
        <family val="1"/>
        <charset val="204"/>
      </rPr>
      <t xml:space="preserve">  к   решению Собрания представителей Виноградненского сельского поселения Моздокского района от 28.12.2023_г. № 92     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
</t>
    </r>
  </si>
  <si>
    <t>Распределение бюджетных ассигнований по ведомственной структуре расходов муниципального образования - Виноградненское сельское поселение на 2023 финансовый год.</t>
  </si>
  <si>
    <t>ППП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</si>
  <si>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 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</si>
  <si>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 »
</t>
  </si>
  <si>
    <t xml:space="preserve">Муниципальная программа 
«Содержание объектов муниципальной собственности муниципального образования - Павлодольское сельское поселение  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</si>
  <si>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–Павлодольское сельское поселение 
Моздокского района 
 РСО - Алания  »
</t>
  </si>
  <si>
    <t>уплата пени и штрафов</t>
  </si>
  <si>
    <t xml:space="preserve">Муниципальная программа 
"Содержание, реконструкция и ремонт автомобильных дорог Муниципального образования - Малгобекское сельское поселение Моздокского района  "
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</si>
  <si>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 "
</t>
  </si>
  <si>
    <t xml:space="preserve">Муниципальная программа «Комплексное благоустройство территории муниципального образования - Малгобекское сельское поселение Моздокского района РСО-Алания  »  </t>
  </si>
  <si>
    <t>Подпрограмма  «Развитие, реконструкция сетей коммунальной инфраструктуры муниципального образования - Малгобекское сельское поселение  Моздокского района  »</t>
  </si>
  <si>
    <t>Подпрограмма  «Развитие, реконструкция сетей коммунальной инфраструктуры муниципального образования - Виноградненское поселение  Моздокского района  »</t>
  </si>
  <si>
    <t>Подпрограмма «Благоустройство территории Малгобекского сельского поселения  »</t>
  </si>
  <si>
    <t xml:space="preserve">Расходы на содержание и уборку памятников истории и культуры </t>
  </si>
  <si>
    <t>02 4 01 700300</t>
  </si>
  <si>
    <r>
      <rPr>
        <sz val="10"/>
        <rFont val="Bookman Old Style"/>
        <family val="1"/>
        <charset val="204"/>
      </rPr>
      <t xml:space="preserve">Приложение №9
</t>
    </r>
    <r>
      <rPr>
        <sz val="10"/>
        <color rgb="FF000000"/>
        <rFont val="Bookman Old Style"/>
        <family val="1"/>
        <charset val="204"/>
      </rPr>
      <t>к   решению Собрания представителей Виноградненского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_______г. № ____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
</t>
    </r>
    <r>
      <rPr>
        <sz val="10"/>
        <rFont val="Bookman Old Style"/>
        <family val="1"/>
        <charset val="204"/>
      </rPr>
      <t xml:space="preserve"> 
</t>
    </r>
  </si>
  <si>
    <t>Распределение бюджетных ассигнований по ведомственной структуре расходов муниципального образования - Виноградненское сельское поселение на плановый период 2024-2025 годов</t>
  </si>
  <si>
    <t>Подпрограмма «Развитие, реконструкция, текущий ремонт сетей  уличного освещения винградненского  сельского поселения  »</t>
  </si>
  <si>
    <t>525</t>
  </si>
  <si>
    <t>000000000</t>
  </si>
  <si>
    <r>
      <rPr>
        <sz val="10"/>
        <color rgb="FF000000"/>
        <rFont val="Bookman Old Style"/>
        <family val="1"/>
        <charset val="204"/>
      </rPr>
      <t xml:space="preserve">Приложение №10
</t>
    </r>
    <r>
      <rPr>
        <sz val="8"/>
        <color rgb="FF000000"/>
        <rFont val="Times New Roman"/>
        <family val="1"/>
        <charset val="204"/>
      </rPr>
      <t xml:space="preserve">  к   решению Собрания представителей Виноградненского сельского поселения Моздокского района от 28.12.2023_г. № 92     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</t>
    </r>
  </si>
  <si>
    <t>Распределение бюджетных ассигнований по целевым статьям (муниципальным программам Виноградненского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Виноградненское сельское поселение Моздокского района  на 2023 финансовый год</t>
  </si>
  <si>
    <t>(тыс. руб.)</t>
  </si>
  <si>
    <t>Сумма        2023 год</t>
  </si>
  <si>
    <t>ВСЕГО:</t>
  </si>
  <si>
    <t>Закупка товаров, работ, услуг в сфере информационно-коммуникационных технологий</t>
  </si>
  <si>
    <t>Подпрограмма «Развитие, реконструкция сетей коммунальной инфраструктуры муниципального образования - Виноградненское сельское поселение  Моздокского района  »</t>
  </si>
  <si>
    <t>Субсидии юридическим лицам (кроме некомерческих организаций), индивидуальным предпринимателям, физическим лицам</t>
  </si>
  <si>
    <t>810</t>
  </si>
  <si>
    <t>Подпрограмма «Развитие, реконструкция, текущий ремонт сетей  уличного освещения Виноградненского сельского поселения  »</t>
  </si>
  <si>
    <t>02 1 01 702300</t>
  </si>
  <si>
    <t xml:space="preserve">02 4 00 00000 </t>
  </si>
  <si>
    <t>Расходы на благоустройство территории</t>
  </si>
  <si>
    <t xml:space="preserve">05 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</si>
  <si>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 "
</t>
  </si>
  <si>
    <t>Подпрограмма «Содержание, реконструкция и ремонт автомобильных дорог общего пользования  "</t>
  </si>
  <si>
    <t>48,4</t>
  </si>
  <si>
    <r>
      <rPr>
        <sz val="8"/>
        <color rgb="FF000000"/>
        <rFont val="Bookman Old Style"/>
        <family val="1"/>
        <charset val="204"/>
      </rPr>
      <t xml:space="preserve">Приложение № 11
</t>
    </r>
    <r>
      <rPr>
        <sz val="10"/>
        <color rgb="FF000000"/>
        <rFont val="Bookman Old Style"/>
        <family val="1"/>
        <charset val="204"/>
      </rPr>
      <t>к   решению Собрания представителей Виноградненского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_______г. № ____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</t>
    </r>
  </si>
  <si>
    <t>Распределение бюджетных ассигнований по целевым статьям (муниципальным программам Виноградненского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Виноградненское сельское поселение Моздокского района  на плановый период 2024-2025 годов</t>
  </si>
  <si>
    <t>Сумма        2024 год</t>
  </si>
  <si>
    <t>Сумма        2025 год</t>
  </si>
  <si>
    <t>Муниципальная программа «Комплексное благоустройство территории Муниципального образования - Виноградненское сельское поселение на 2015-2019 годы»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</si>
  <si>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 "
</t>
  </si>
  <si>
    <t>0000000000</t>
  </si>
  <si>
    <t xml:space="preserve">                                                                                                                       Приложение  №12</t>
  </si>
  <si>
    <t>к  проекту  решения Собрания представителей Виноградненского сельского поселения Моздокского района  «Об утверждении   бюджета муниципального образования - Виноградненское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</si>
  <si>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Виноградненское сельское поселение Моздокского района 
на 2020 год  
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</si>
  <si>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</si>
  <si>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Сумма</t>
  </si>
  <si>
    <t>0000 01 00 00 00 00 0000 000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</si>
  <si>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</si>
  <si>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</si>
  <si>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</si>
  <si>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</si>
  <si>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</si>
  <si>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</si>
  <si>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</si>
  <si>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</si>
  <si>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</si>
  <si>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</si>
  <si>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</si>
  <si>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</si>
  <si>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</si>
  <si>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</si>
  <si>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</si>
  <si>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</si>
  <si>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</si>
  <si>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</si>
  <si>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</si>
  <si>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 xml:space="preserve">                                                                                                                       Приложение  №13</t>
  </si>
  <si>
    <t>к  решению Собрания представителей Виноградненского сельского поселения Моздокского района  «Об утверждении   бюджета муниципального образования - Виноградненское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</si>
  <si>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Виноградненское сельское поселение Моздокского района  
на плановый период 2021 и 2022 годов  
</t>
  </si>
  <si>
    <t>2021 год</t>
  </si>
  <si>
    <t>2022 год</t>
  </si>
  <si>
    <t xml:space="preserve"> Приложение  №14</t>
  </si>
  <si>
    <t>к  решению Собрания представителей Виноградненского сельского поселения Моздокского района от «Об утверждении   бюджета муниципального образования - Виноградненское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</si>
  <si>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- Виноградненское сельское поселение Моздокского района на 2020 год
</t>
  </si>
  <si>
    <t>№№ пп</t>
  </si>
  <si>
    <t>Ι</t>
  </si>
  <si>
    <t>Привлечение средств для финансирования дефицита бюджета и погашения долговых обязательств</t>
  </si>
  <si>
    <t xml:space="preserve">Привлечение бюджетных кредитов от Управления Федерального казначейства по Республике Северная Осетия - Алания в валюте Российской Федерации </t>
  </si>
  <si>
    <t>Получение 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</si>
  <si>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>Итого</t>
  </si>
  <si>
    <t>ΙІ</t>
  </si>
  <si>
    <t xml:space="preserve">Направления расходования привлеченных средств 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</si>
  <si>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</si>
  <si>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>Погашение бюджетных кредитов, полученных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</si>
  <si>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 xml:space="preserve"> Приложение  №15</t>
  </si>
  <si>
    <t>к  решению Собрания представителей Виноградненского сельского поселения Моздокского района «Об утверждении   бюджета муниципального образования - Виноградненское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</si>
  <si>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бюджета муниципального образования - Виноградненское сельское поселение Моздокского района на плановый период 2021 и 2022 годов 
</t>
  </si>
  <si>
    <t xml:space="preserve">сумма                     </t>
  </si>
  <si>
    <t xml:space="preserve">Приложение №16
к решению Собрания представителей
Виноградненского сельского поселения  от 11.2019г. № "Об утверждении бюджета муниципального образования - Виноградненское сельское поселение на 2020 финансовый год и на плановый период 2021-2022гг."
</t>
  </si>
  <si>
    <t>Программа государственных гарантий  муниципального образования - Виноградненское сельское поселение на 2020 год</t>
  </si>
  <si>
    <t>1. Предоставление государственных гарантий в валюте Российской Федерации в 2020 году</t>
  </si>
  <si>
    <t>тысяч  рублей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</si>
  <si>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</si>
  <si>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</si>
  <si>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</si>
  <si>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</si>
  <si>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</si>
  <si>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государственных гарантий Российской Федерации</t>
  </si>
  <si>
    <t>Нет</t>
  </si>
  <si>
    <t>нет</t>
  </si>
  <si>
    <t>2. Бюджетные ассигнования на исполнение государственных гарантий  Моздокского района Республики Северная Осетия-Алания
 в плановом периоде 2019 и 2020 годов</t>
  </si>
  <si>
    <t>Исполнение государственных гарантий муниципального образования - Виноградненское сельское поселение</t>
  </si>
  <si>
    <t>За счет источников финансирования дефицита  бюджета муниципального образования - Виноградненское сельское поселение</t>
  </si>
  <si>
    <t xml:space="preserve">Приложение №17
к решению Собрания представителей
Виноградненского сельского поселения  от 11.2019г. № "Об утверждении бюджета муниципального образования - Виноградненское сельское поселение на 2020 финансовый год и на плановый период 2021-2022гг в первом чтении"
</t>
  </si>
  <si>
    <t>Программа государственных гарантий  муниципального образования - Виноградненское сельское поселение на плановый период 2021 и  2022 годов</t>
  </si>
  <si>
    <t>1. Предоставление государственных гарантий в валюте Российской Федерации в на плановом периоде 2018 и  2019 годов</t>
  </si>
  <si>
    <t>2020 год</t>
  </si>
  <si>
    <r>
      <rPr>
        <sz val="10"/>
        <rFont val="Bookman Old Style"/>
        <family val="1"/>
        <charset val="204"/>
      </rPr>
      <t xml:space="preserve">Приложение №8
</t>
    </r>
    <r>
      <rPr>
        <sz val="10"/>
        <color rgb="FF000000"/>
        <rFont val="Bookman Old Style"/>
        <family val="1"/>
        <charset val="204"/>
      </rPr>
      <t>к   решению Собрания представителей Виноградненского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_______г. № ____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
</t>
    </r>
    <r>
      <rPr>
        <sz val="10"/>
        <rFont val="Bookman Old Style"/>
        <family val="1"/>
        <charset val="204"/>
      </rPr>
      <t xml:space="preserve">
</t>
    </r>
  </si>
  <si>
    <t xml:space="preserve">Источники финансирования дефицита 
бюджета муниципального образования  - Виноградненское сельское поселение 
На 2023 год
</t>
  </si>
  <si>
    <t>тысяч рублей</t>
  </si>
  <si>
    <t>2023 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</si>
  <si>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</si>
  <si>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</si>
  <si>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</si>
  <si>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</si>
  <si>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</si>
  <si>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</si>
  <si>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</si>
  <si>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</si>
  <si>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</si>
  <si>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000 01 03 01 00 10 0000 810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</si>
  <si>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</si>
  <si>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</si>
  <si>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</si>
  <si>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</si>
  <si>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</si>
  <si>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</si>
  <si>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</si>
  <si>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субъекта Российской Федерации 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</si>
  <si>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</si>
  <si>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</si>
  <si>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</si>
  <si>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</si>
  <si>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</si>
  <si>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</si>
  <si>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</si>
  <si>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</si>
  <si>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</si>
  <si>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000 01 06 01 00 10 0000 630</t>
  </si>
  <si>
    <t>000 01 06 04 00 00 0000 000</t>
  </si>
  <si>
    <t xml:space="preserve">Исполнение государственных и муниципальных гарантий 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</si>
  <si>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</si>
  <si>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</si>
  <si>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</si>
  <si>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</si>
  <si>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</si>
  <si>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</si>
  <si>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r>
      <rPr>
        <sz val="10"/>
        <color rgb="FF000000"/>
        <rFont val="Bookman Old Style"/>
        <family val="1"/>
        <charset val="204"/>
      </rPr>
      <t>Приложение №13
к   решению Собрания представителей Виноградненского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_______г. № ____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
</t>
    </r>
  </si>
  <si>
    <t xml:space="preserve">Источники финансирования дефицита 
бюджета муниципального образования  - Виноградненское сельское поселение 
на плановый период 2024 и 2025 годов
</t>
  </si>
  <si>
    <t>2024 год</t>
  </si>
  <si>
    <t xml:space="preserve"> 2025 год</t>
  </si>
  <si>
    <t>000 01 03 01 00 02 0000 710</t>
  </si>
  <si>
    <r>
      <rPr>
        <sz val="10"/>
        <color rgb="FF000000"/>
        <rFont val="Bookman Old Style"/>
        <family val="1"/>
        <charset val="204"/>
      </rPr>
      <t>Приложение №14
к   решению Собрания представителей Виноградненского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_______г. № ____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
</t>
    </r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</si>
  <si>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 - Виноградненское сельское поселение на 2023 год
</t>
  </si>
  <si>
    <t>Привлечение кредитов от кредитных организаций в валюте Российской Федерации</t>
  </si>
  <si>
    <r>
      <rPr>
        <sz val="10"/>
        <rFont val="Bookman Old Style"/>
        <family val="1"/>
        <charset val="204"/>
      </rPr>
      <t xml:space="preserve">Приложение №15
</t>
    </r>
    <r>
      <rPr>
        <sz val="10"/>
        <color rgb="FF000000"/>
        <rFont val="Bookman Old Style"/>
        <family val="1"/>
        <charset val="204"/>
      </rPr>
      <t>к   решению Собрания представителей Виноградненского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_______г. № ____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
</t>
    </r>
    <r>
      <rPr>
        <sz val="10"/>
        <rFont val="Bookman Old Style"/>
        <family val="1"/>
        <charset val="204"/>
      </rPr>
      <t xml:space="preserve"> 
</t>
    </r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</si>
  <si>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 - Виноградненское сельское поселение  
 на плановый период 2024 и 2025 годов
</t>
  </si>
  <si>
    <t>2025 год</t>
  </si>
  <si>
    <t>Погашение основного долга по кредитам, предоставленным кредитными  организациями, в валюте Российской Федерации до 31 декабря 2022 года</t>
  </si>
  <si>
    <r>
      <rPr>
        <sz val="10"/>
        <color rgb="FF000000"/>
        <rFont val="Bookman Old Style"/>
        <family val="1"/>
        <charset val="204"/>
      </rPr>
      <t>Приложение №16
к   решению Собрания представителей Виноградненского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_______г. № ____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
</t>
    </r>
  </si>
  <si>
    <t xml:space="preserve">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Виноградненское сельское поселение  на 2023 год
</t>
  </si>
  <si>
    <t xml:space="preserve">Привлечение бюджетных кредитов из федерального бюджета в иностранной валюте, в рамках использования целевых иностранных кредитов </t>
  </si>
  <si>
    <r>
      <rPr>
        <sz val="10"/>
        <color rgb="FF000000"/>
        <rFont val="Bookman Old Style"/>
        <family val="1"/>
        <charset val="204"/>
      </rPr>
      <t>Приложение №17
к   решению Собрания представителей Виноградненского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_______г. № ____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>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</t>
    </r>
  </si>
  <si>
    <t xml:space="preserve">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Виноградненское сельское поселение  на плановый период 2024 и 2025 годов
</t>
  </si>
  <si>
    <r>
      <rPr>
        <sz val="10"/>
        <rFont val="Bookman Old Style"/>
        <family val="1"/>
        <charset val="204"/>
      </rPr>
      <t xml:space="preserve">Приложение №18
</t>
    </r>
    <r>
      <rPr>
        <sz val="10"/>
        <color rgb="FF000000"/>
        <rFont val="Bookman Old Style"/>
        <family val="1"/>
        <charset val="204"/>
      </rPr>
      <t>к   решению Собрания представителей Виноградненского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_______г. № ____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
</t>
    </r>
    <r>
      <rPr>
        <sz val="10"/>
        <rFont val="Bookman Old Style"/>
        <family val="1"/>
        <charset val="204"/>
      </rPr>
      <t xml:space="preserve">
</t>
    </r>
  </si>
  <si>
    <t>Программа муниципальных гарантий  муниципального образования  - Виноградненское сельское поселение Республики Северная Осетия-Алания в валюте  Российской Федерации на 2023 год</t>
  </si>
  <si>
    <t>направление (цель) гарантирования</t>
  </si>
  <si>
    <t>Сумма гарантирования</t>
  </si>
  <si>
    <t xml:space="preserve">Иные условия предоставления и исполнения гарантий </t>
  </si>
  <si>
    <r>
      <rPr>
        <sz val="10"/>
        <rFont val="Bookman Old Style"/>
        <family val="1"/>
        <charset val="204"/>
      </rPr>
      <t xml:space="preserve">Приложение №19
</t>
    </r>
    <r>
      <rPr>
        <sz val="10"/>
        <color rgb="FF000000"/>
        <rFont val="Bookman Old Style"/>
        <family val="1"/>
        <charset val="204"/>
      </rPr>
      <t>к   решению Собрания представителей Виноградненского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_______г. № ____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rgb="FF000000"/>
        <rFont val="Bookman Old Style"/>
        <family val="1"/>
        <charset val="204"/>
      </rPr>
      <t xml:space="preserve">«Об утверждении   бюджета муниципального образования - Винограднренское сельское поселение Моздокского района на 2023 год и на плановый период 2024 и 2025 годов»
</t>
    </r>
    <r>
      <rPr>
        <sz val="10"/>
        <rFont val="Bookman Old Style"/>
        <family val="1"/>
        <charset val="204"/>
      </rPr>
      <t xml:space="preserve"> 
</t>
    </r>
  </si>
  <si>
    <t>Программа муниципальных гарантий  муниципального образования - Виноградненское сельское поселение на плановый период 2024 и  2025 годов</t>
  </si>
  <si>
    <t xml:space="preserve">Иные условия предоставления и исполнения  гарантий </t>
  </si>
  <si>
    <t>Приложение №4   к решению Собрания представителей муниципального образования – Виноградное
 сельское поселение Моздокского района от 31.03.2023г.№6а
 " О внесении изменений в Решение Собрания представителей №92  от 28.12.2022г.  «Об утверждении бюджета муниципального 
образования - Виноградненское сельское поселение 
Моздокского района  на 2023 финансовый год и на плановый период 2024-2025 гг.»</t>
  </si>
  <si>
    <t>Приложение №1   к решению Собрания представителей муниципального образования – Виноградное
 сельское поселение Моздокского района от 31.03.2023г.№6а
 " О внесении изменений в Решение Собрания представителей №92  от 28.12.2022г.  «Об утверждении бюджета муниципального 
образования - Виноградненское сельское поселение 
Моздокского района  на 2023 финансовый год и на плановый период 2024-2025 гг.»</t>
  </si>
  <si>
    <t>Приложение №2   к решению Собрания представителей муниципального образования – Виноградное
 сельское поселение Моздокского района от 31.03.2023г.№6 а
 " О внесении изменений в Решение Собрания представителей №92  от 28.12.2022г.  «Об утверждении бюджета муниципального 
образования - Виноградненское сельское поселение 
Моздокского района  на 2023 финансовый год и на плановый период 2024-2025 гг.»</t>
  </si>
  <si>
    <t>Приложение №3   к решению Собрания представителей муниципального образования – Виноградное
 сельское поселение Моздокского района от 31.03.2023г.№6а
 " О внесении изменений в Решение Собрания представителей №92  от 28.12.2022г.  «Об утверждении бюджета муниципального 
образования - Виноградненское сельское поселение 
Моздокского района  на 2023 финансовый год и на плановый период 2024-2025 гг.»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</si>
</sst>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\-??\ _₽_-;_-@_-"/>
    <numFmt numFmtId="165" formatCode="#,##0.0"/>
    <numFmt numFmtId="166" formatCode="_-* #,##0.0\ _₽_-;\-* #,##0.0\ _₽_-;_-* \-?\ _₽_-;_-@_-"/>
    <numFmt numFmtId="167" formatCode="0.0"/>
    <numFmt numFmtId="168" formatCode="#,##0.00\ _₽"/>
    <numFmt numFmtId="169" formatCode="#,##0.0_р_."/>
    <numFmt numFmtId="170" formatCode="#,##0.0\ _₽"/>
  </numFmts>
  <fonts count="50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rgb="FF000000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sz val="10"/>
      <name val="Bookman Old Style"/>
      <family val="1"/>
      <charset val="204"/>
    </font>
    <font>
      <sz val="10"/>
      <color rgb="FFFF0000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3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color rgb="FF000000"/>
      <name val="Bookman Old Style"/>
      <family val="1"/>
      <charset val="204"/>
    </font>
    <font>
      <sz val="11"/>
      <color rgb="FF333333"/>
      <name val="Bookman Old Style"/>
      <family val="1"/>
      <charset val="204"/>
    </font>
    <font>
      <sz val="11"/>
      <color rgb="FF000000"/>
      <name val="Bookman Old Style"/>
      <family val="1"/>
      <charset val="204"/>
    </font>
    <font>
      <sz val="8"/>
      <color rgb="FF000000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sz val="12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12"/>
      <name val="Times New Roman"/>
      <family val="1"/>
      <charset val="1"/>
    </font>
    <font>
      <sz val="15"/>
      <name val="Bookman Old Style"/>
      <family val="1"/>
      <charset val="204"/>
    </font>
    <font>
      <sz val="12"/>
      <name val="Times New Roman"/>
      <family val="1"/>
      <charset val="1"/>
    </font>
    <font>
      <b/>
      <sz val="13"/>
      <color rgb="FF000000"/>
      <name val="Bookman Old Style"/>
      <family val="1"/>
      <charset val="204"/>
    </font>
    <font>
      <sz val="13"/>
      <name val="Bookman Old Style"/>
      <family val="1"/>
      <charset val="204"/>
    </font>
    <font>
      <b/>
      <sz val="13"/>
      <name val="Bookman Old Style"/>
      <family val="1"/>
      <charset val="204"/>
    </font>
    <font>
      <b/>
      <sz val="12"/>
      <color rgb="FF003366"/>
      <name val="Bookman Old Style"/>
      <family val="1"/>
      <charset val="204"/>
    </font>
    <font>
      <sz val="12"/>
      <color rgb="FF002060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sz val="14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000000"/>
      <name val="Bookman Old Style"/>
      <family val="1"/>
      <charset val="204"/>
    </font>
    <font>
      <b/>
      <sz val="11"/>
      <color rgb="FF000000"/>
      <name val="Bookman Old Style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Bookman Old Style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33">
    <xf numFmtId="0" fontId="0" fillId="0" borderId="0" xfId="0"/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0" fillId="0" borderId="0" xfId="0" applyAlignment="1" applyProtection="1"/>
    <xf numFmtId="2" fontId="0" fillId="0" borderId="0" xfId="0" applyNumberFormat="1" applyAlignment="1" applyProtection="1"/>
    <xf numFmtId="164" fontId="8" fillId="0" borderId="0" xfId="0" applyNumberFormat="1" applyFont="1" applyAlignment="1" applyProtection="1"/>
    <xf numFmtId="4" fontId="9" fillId="0" borderId="0" xfId="0" applyNumberFormat="1" applyFont="1" applyAlignment="1">
      <alignment wrapText="1"/>
    </xf>
    <xf numFmtId="0" fontId="11" fillId="0" borderId="0" xfId="0" applyFont="1" applyAlignment="1" applyProtection="1"/>
    <xf numFmtId="2" fontId="11" fillId="0" borderId="0" xfId="0" applyNumberFormat="1" applyFont="1" applyAlignment="1" applyProtection="1"/>
    <xf numFmtId="164" fontId="11" fillId="0" borderId="0" xfId="0" applyNumberFormat="1" applyFont="1" applyAlignment="1" applyProtection="1"/>
    <xf numFmtId="0" fontId="10" fillId="2" borderId="1" xfId="0" applyFont="1" applyFill="1" applyBorder="1" applyAlignment="1" applyProtection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164" fontId="10" fillId="0" borderId="1" xfId="0" applyNumberFormat="1" applyFont="1" applyBorder="1" applyAlignment="1" applyProtection="1"/>
    <xf numFmtId="4" fontId="9" fillId="0" borderId="1" xfId="0" applyNumberFormat="1" applyFont="1" applyBorder="1" applyAlignment="1">
      <alignment wrapText="1"/>
    </xf>
    <xf numFmtId="4" fontId="12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 applyProtection="1"/>
    <xf numFmtId="0" fontId="11" fillId="2" borderId="1" xfId="0" applyFont="1" applyFill="1" applyBorder="1" applyAlignment="1" applyProtection="1">
      <alignment horizontal="center" vertical="center" wrapText="1"/>
    </xf>
    <xf numFmtId="2" fontId="11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Border="1" applyAlignment="1" applyProtection="1"/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2" fontId="9" fillId="2" borderId="4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Border="1" applyAlignment="1" applyProtection="1"/>
    <xf numFmtId="164" fontId="9" fillId="0" borderId="6" xfId="0" applyNumberFormat="1" applyFont="1" applyBorder="1" applyAlignment="1" applyProtection="1"/>
    <xf numFmtId="49" fontId="9" fillId="0" borderId="7" xfId="0" applyNumberFormat="1" applyFont="1" applyBorder="1" applyAlignment="1" applyProtection="1">
      <alignment horizontal="center" vertical="center" wrapText="1"/>
    </xf>
    <xf numFmtId="2" fontId="9" fillId="0" borderId="7" xfId="0" applyNumberFormat="1" applyFont="1" applyBorder="1" applyAlignment="1" applyProtection="1">
      <alignment wrapText="1"/>
    </xf>
    <xf numFmtId="2" fontId="9" fillId="0" borderId="8" xfId="0" applyNumberFormat="1" applyFont="1" applyBorder="1" applyAlignment="1" applyProtection="1">
      <alignment horizontal="right" vertical="center" wrapText="1"/>
    </xf>
    <xf numFmtId="164" fontId="9" fillId="0" borderId="9" xfId="0" applyNumberFormat="1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wrapText="1"/>
    </xf>
    <xf numFmtId="2" fontId="9" fillId="0" borderId="10" xfId="0" applyNumberFormat="1" applyFont="1" applyBorder="1" applyAlignment="1" applyProtection="1">
      <alignment wrapText="1"/>
    </xf>
    <xf numFmtId="164" fontId="9" fillId="0" borderId="10" xfId="0" applyNumberFormat="1" applyFont="1" applyBorder="1" applyAlignment="1" applyProtection="1">
      <alignment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2" fontId="14" fillId="0" borderId="10" xfId="0" applyNumberFormat="1" applyFont="1" applyBorder="1" applyAlignment="1" applyProtection="1">
      <alignment horizontal="center"/>
    </xf>
    <xf numFmtId="164" fontId="11" fillId="0" borderId="10" xfId="0" applyNumberFormat="1" applyFont="1" applyBorder="1" applyAlignment="1" applyProtection="1">
      <alignment horizontal="center"/>
    </xf>
    <xf numFmtId="164" fontId="11" fillId="0" borderId="10" xfId="0" applyNumberFormat="1" applyFont="1" applyBorder="1" applyAlignment="1" applyProtection="1"/>
    <xf numFmtId="164" fontId="15" fillId="0" borderId="0" xfId="0" applyNumberFormat="1" applyFont="1" applyAlignment="1" applyProtection="1"/>
    <xf numFmtId="0" fontId="8" fillId="0" borderId="0" xfId="0" applyFont="1" applyAlignment="1" applyProtection="1"/>
    <xf numFmtId="2" fontId="8" fillId="0" borderId="0" xfId="0" applyNumberFormat="1" applyFont="1" applyAlignment="1" applyProtection="1"/>
    <xf numFmtId="2" fontId="8" fillId="0" borderId="0" xfId="0" applyNumberFormat="1" applyFont="1" applyAlignment="1" applyProtection="1">
      <alignment horizontal="right" vertical="center" wrapText="1"/>
    </xf>
    <xf numFmtId="164" fontId="17" fillId="0" borderId="1" xfId="0" applyNumberFormat="1" applyFont="1" applyBorder="1" applyAlignment="1" applyProtection="1"/>
    <xf numFmtId="164" fontId="15" fillId="0" borderId="1" xfId="0" applyNumberFormat="1" applyFont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2" fontId="8" fillId="2" borderId="4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Border="1" applyAlignment="1" applyProtection="1"/>
    <xf numFmtId="164" fontId="8" fillId="0" borderId="6" xfId="0" applyNumberFormat="1" applyFont="1" applyBorder="1" applyAlignment="1" applyProtection="1"/>
    <xf numFmtId="49" fontId="8" fillId="0" borderId="7" xfId="0" applyNumberFormat="1" applyFont="1" applyBorder="1" applyAlignment="1" applyProtection="1">
      <alignment horizontal="center" vertical="center" wrapText="1"/>
    </xf>
    <xf numFmtId="2" fontId="8" fillId="0" borderId="7" xfId="0" applyNumberFormat="1" applyFont="1" applyBorder="1" applyAlignment="1" applyProtection="1">
      <alignment wrapText="1"/>
    </xf>
    <xf numFmtId="2" fontId="8" fillId="0" borderId="8" xfId="0" applyNumberFormat="1" applyFont="1" applyBorder="1" applyAlignment="1" applyProtection="1">
      <alignment horizontal="right" vertical="center" wrapText="1"/>
    </xf>
    <xf numFmtId="164" fontId="8" fillId="0" borderId="9" xfId="0" applyNumberFormat="1" applyFont="1" applyBorder="1" applyAlignment="1" applyProtection="1">
      <alignment vertical="center"/>
    </xf>
    <xf numFmtId="164" fontId="8" fillId="0" borderId="1" xfId="0" applyNumberFormat="1" applyFont="1" applyBorder="1" applyAlignment="1" applyProtection="1"/>
    <xf numFmtId="165" fontId="1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left" wrapText="1"/>
    </xf>
    <xf numFmtId="0" fontId="2" fillId="0" borderId="0" xfId="0" applyFont="1" applyAlignment="1" applyProtection="1">
      <alignment horizontal="justify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right" vertical="center" indent="15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0" fontId="19" fillId="0" borderId="1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vertical="center" wrapText="1"/>
    </xf>
    <xf numFmtId="0" fontId="0" fillId="0" borderId="0" xfId="0" applyAlignment="1" applyProtection="1">
      <alignment horizontal="right"/>
    </xf>
    <xf numFmtId="0" fontId="21" fillId="0" borderId="0" xfId="0" applyFont="1" applyBorder="1" applyAlignment="1" applyProtection="1">
      <alignment horizontal="right" vertical="center" wrapText="1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166" fontId="2" fillId="0" borderId="0" xfId="1" applyNumberFormat="1" applyFont="1" applyBorder="1" applyAlignment="1" applyProtection="1">
      <alignment horizontal="right" vertical="center"/>
    </xf>
    <xf numFmtId="0" fontId="23" fillId="0" borderId="0" xfId="1" applyFont="1" applyAlignment="1" applyProtection="1">
      <alignment horizontal="right"/>
    </xf>
    <xf numFmtId="0" fontId="24" fillId="0" borderId="1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166" fontId="24" fillId="0" borderId="1" xfId="1" applyNumberFormat="1" applyFont="1" applyBorder="1" applyAlignment="1" applyProtection="1">
      <alignment horizontal="right" vertical="center" wrapText="1"/>
    </xf>
    <xf numFmtId="0" fontId="25" fillId="0" borderId="10" xfId="1" applyFont="1" applyBorder="1" applyAlignment="1" applyProtection="1">
      <alignment horizontal="right" vertical="center" wrapText="1"/>
    </xf>
    <xf numFmtId="165" fontId="25" fillId="0" borderId="10" xfId="1" applyNumberFormat="1" applyFont="1" applyBorder="1" applyAlignment="1" applyProtection="1">
      <alignment horizontal="right" vertical="center" wrapText="1"/>
    </xf>
    <xf numFmtId="165" fontId="12" fillId="0" borderId="10" xfId="0" applyNumberFormat="1" applyFont="1" applyBorder="1" applyAlignment="1" applyProtection="1">
      <alignment horizontal="right" vertical="center" wrapText="1"/>
    </xf>
    <xf numFmtId="0" fontId="26" fillId="0" borderId="1" xfId="1" applyFont="1" applyBorder="1" applyAlignment="1" applyProtection="1">
      <alignment vertical="center" wrapText="1"/>
    </xf>
    <xf numFmtId="0" fontId="26" fillId="0" borderId="1" xfId="1" applyFont="1" applyBorder="1" applyAlignment="1" applyProtection="1">
      <alignment horizontal="center" vertical="center" wrapText="1"/>
    </xf>
    <xf numFmtId="166" fontId="26" fillId="0" borderId="1" xfId="1" applyNumberFormat="1" applyFont="1" applyBorder="1" applyAlignment="1" applyProtection="1">
      <alignment horizontal="right" vertical="center" wrapText="1"/>
    </xf>
    <xf numFmtId="0" fontId="27" fillId="0" borderId="10" xfId="1" applyFont="1" applyBorder="1" applyAlignment="1" applyProtection="1">
      <alignment horizontal="right" wrapText="1"/>
    </xf>
    <xf numFmtId="0" fontId="28" fillId="0" borderId="1" xfId="1" applyFont="1" applyBorder="1" applyAlignment="1" applyProtection="1">
      <alignment vertical="center" wrapText="1"/>
    </xf>
    <xf numFmtId="0" fontId="28" fillId="0" borderId="1" xfId="1" applyFont="1" applyBorder="1" applyAlignment="1" applyProtection="1">
      <alignment horizontal="center" vertical="center" wrapText="1"/>
    </xf>
    <xf numFmtId="166" fontId="28" fillId="0" borderId="1" xfId="1" applyNumberFormat="1" applyFont="1" applyBorder="1" applyAlignment="1" applyProtection="1">
      <alignment horizontal="right" vertical="center"/>
    </xf>
    <xf numFmtId="0" fontId="29" fillId="0" borderId="0" xfId="1" applyFont="1" applyAlignment="1" applyProtection="1">
      <alignment horizontal="center"/>
    </xf>
    <xf numFmtId="0" fontId="6" fillId="0" borderId="1" xfId="1" applyFont="1" applyBorder="1" applyAlignment="1" applyProtection="1">
      <alignment vertical="center" wrapText="1"/>
    </xf>
    <xf numFmtId="49" fontId="6" fillId="0" borderId="1" xfId="1" applyNumberFormat="1" applyFont="1" applyBorder="1" applyAlignment="1" applyProtection="1">
      <alignment horizontal="center" vertical="center" shrinkToFit="1"/>
    </xf>
    <xf numFmtId="166" fontId="6" fillId="0" borderId="1" xfId="1" applyNumberFormat="1" applyFont="1" applyBorder="1" applyAlignment="1" applyProtection="1">
      <alignment horizontal="right" vertical="center" shrinkToFit="1"/>
    </xf>
    <xf numFmtId="0" fontId="6" fillId="2" borderId="1" xfId="1" applyFont="1" applyFill="1" applyBorder="1" applyAlignment="1" applyProtection="1">
      <alignment wrapText="1"/>
    </xf>
    <xf numFmtId="166" fontId="6" fillId="0" borderId="1" xfId="1" applyNumberFormat="1" applyFont="1" applyBorder="1" applyAlignment="1" applyProtection="1">
      <alignment horizontal="right" vertical="center"/>
    </xf>
    <xf numFmtId="0" fontId="2" fillId="2" borderId="1" xfId="1" applyFont="1" applyFill="1" applyBorder="1" applyAlignment="1" applyProtection="1">
      <alignment wrapText="1"/>
    </xf>
    <xf numFmtId="49" fontId="2" fillId="0" borderId="1" xfId="1" applyNumberFormat="1" applyFont="1" applyBorder="1" applyAlignment="1" applyProtection="1">
      <alignment horizontal="center" vertical="center" shrinkToFit="1"/>
    </xf>
    <xf numFmtId="0" fontId="2" fillId="0" borderId="1" xfId="1" applyFont="1" applyBorder="1" applyAlignment="1" applyProtection="1">
      <alignment horizontal="center" vertical="center" shrinkToFit="1"/>
    </xf>
    <xf numFmtId="166" fontId="2" fillId="0" borderId="1" xfId="1" applyNumberFormat="1" applyFont="1" applyBorder="1" applyAlignment="1" applyProtection="1">
      <alignment horizontal="right" vertical="center"/>
    </xf>
    <xf numFmtId="165" fontId="27" fillId="0" borderId="10" xfId="1" applyNumberFormat="1" applyFont="1" applyBorder="1" applyAlignment="1" applyProtection="1">
      <alignment horizontal="right" vertical="center" wrapText="1"/>
    </xf>
    <xf numFmtId="0" fontId="2" fillId="2" borderId="1" xfId="1" applyFont="1" applyFill="1" applyBorder="1" applyAlignment="1" applyProtection="1">
      <alignment vertical="top" wrapText="1"/>
    </xf>
    <xf numFmtId="49" fontId="2" fillId="2" borderId="1" xfId="1" applyNumberFormat="1" applyFont="1" applyFill="1" applyBorder="1" applyAlignment="1" applyProtection="1">
      <alignment horizontal="center" vertical="center" shrinkToFit="1"/>
    </xf>
    <xf numFmtId="0" fontId="2" fillId="2" borderId="1" xfId="1" applyFont="1" applyFill="1" applyBorder="1" applyAlignment="1" applyProtection="1">
      <alignment horizontal="center" vertical="center" shrinkToFit="1"/>
    </xf>
    <xf numFmtId="0" fontId="2" fillId="2" borderId="1" xfId="1" applyFont="1" applyFill="1" applyBorder="1" applyAlignment="1" applyProtection="1">
      <alignment horizontal="center" vertical="center"/>
    </xf>
    <xf numFmtId="166" fontId="23" fillId="0" borderId="1" xfId="1" applyNumberFormat="1" applyFont="1" applyBorder="1" applyAlignment="1" applyProtection="1">
      <alignment horizontal="right" vertical="center"/>
    </xf>
    <xf numFmtId="0" fontId="6" fillId="0" borderId="1" xfId="1" applyFont="1" applyBorder="1" applyAlignment="1" applyProtection="1">
      <alignment horizontal="center" vertical="center" shrinkToFit="1"/>
    </xf>
    <xf numFmtId="165" fontId="9" fillId="0" borderId="10" xfId="0" applyNumberFormat="1" applyFont="1" applyBorder="1" applyAlignment="1" applyProtection="1">
      <alignment horizontal="right" vertical="center" wrapText="1"/>
    </xf>
    <xf numFmtId="0" fontId="2" fillId="0" borderId="1" xfId="1" applyFont="1" applyBorder="1" applyAlignment="1" applyProtection="1">
      <alignment vertical="top" wrapText="1"/>
    </xf>
    <xf numFmtId="49" fontId="2" fillId="2" borderId="1" xfId="1" applyNumberFormat="1" applyFont="1" applyFill="1" applyBorder="1" applyAlignment="1" applyProtection="1">
      <alignment horizontal="center" vertical="center"/>
    </xf>
    <xf numFmtId="0" fontId="23" fillId="2" borderId="1" xfId="1" applyFont="1" applyFill="1" applyBorder="1" applyAlignment="1" applyProtection="1">
      <alignment vertical="top" wrapText="1"/>
    </xf>
    <xf numFmtId="0" fontId="23" fillId="2" borderId="1" xfId="1" applyFont="1" applyFill="1" applyBorder="1" applyAlignment="1" applyProtection="1">
      <alignment wrapText="1"/>
    </xf>
    <xf numFmtId="0" fontId="24" fillId="2" borderId="1" xfId="1" applyFont="1" applyFill="1" applyBorder="1" applyAlignment="1" applyProtection="1">
      <alignment wrapText="1"/>
    </xf>
    <xf numFmtId="49" fontId="6" fillId="2" borderId="1" xfId="1" applyNumberFormat="1" applyFont="1" applyFill="1" applyBorder="1" applyAlignment="1" applyProtection="1">
      <alignment horizontal="center" vertical="center" shrinkToFit="1"/>
    </xf>
    <xf numFmtId="0" fontId="6" fillId="2" borderId="1" xfId="1" applyFont="1" applyFill="1" applyBorder="1" applyAlignment="1" applyProtection="1">
      <alignment horizontal="center"/>
    </xf>
    <xf numFmtId="0" fontId="24" fillId="0" borderId="0" xfId="1" applyFont="1" applyAlignment="1" applyProtection="1">
      <alignment horizontal="center"/>
    </xf>
    <xf numFmtId="0" fontId="2" fillId="2" borderId="1" xfId="1" applyFont="1" applyFill="1" applyBorder="1" applyAlignment="1" applyProtection="1">
      <alignment horizontal="center"/>
    </xf>
    <xf numFmtId="0" fontId="6" fillId="2" borderId="1" xfId="1" applyFont="1" applyFill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left" wrapText="1"/>
    </xf>
    <xf numFmtId="0" fontId="23" fillId="0" borderId="1" xfId="1" applyFont="1" applyBorder="1" applyAlignment="1" applyProtection="1">
      <alignment vertical="center" wrapText="1"/>
    </xf>
    <xf numFmtId="166" fontId="2" fillId="0" borderId="1" xfId="1" applyNumberFormat="1" applyFont="1" applyBorder="1" applyAlignment="1" applyProtection="1">
      <alignment horizontal="right" vertical="center" shrinkToFit="1"/>
    </xf>
    <xf numFmtId="0" fontId="2" fillId="0" borderId="1" xfId="1" applyFont="1" applyBorder="1" applyAlignment="1" applyProtection="1">
      <alignment vertical="center" wrapText="1"/>
    </xf>
    <xf numFmtId="3" fontId="2" fillId="2" borderId="1" xfId="1" applyNumberFormat="1" applyFont="1" applyFill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wrapText="1"/>
    </xf>
    <xf numFmtId="0" fontId="6" fillId="0" borderId="1" xfId="1" applyFont="1" applyBorder="1" applyAlignment="1" applyProtection="1">
      <alignment horizontal="center" vertical="center"/>
    </xf>
    <xf numFmtId="49" fontId="6" fillId="0" borderId="1" xfId="1" applyNumberFormat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wrapText="1"/>
    </xf>
    <xf numFmtId="0" fontId="2" fillId="0" borderId="1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165" fontId="27" fillId="2" borderId="10" xfId="1" applyNumberFormat="1" applyFont="1" applyFill="1" applyBorder="1" applyAlignment="1" applyProtection="1">
      <alignment horizontal="right" vertical="center" wrapText="1"/>
    </xf>
    <xf numFmtId="0" fontId="23" fillId="0" borderId="1" xfId="1" applyFont="1" applyBorder="1" applyAlignment="1" applyProtection="1">
      <alignment wrapText="1"/>
    </xf>
    <xf numFmtId="167" fontId="2" fillId="0" borderId="10" xfId="1" applyNumberFormat="1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left" vertical="top" wrapText="1"/>
    </xf>
    <xf numFmtId="49" fontId="24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</xf>
    <xf numFmtId="167" fontId="6" fillId="2" borderId="10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left" vertical="top" wrapText="1"/>
    </xf>
    <xf numFmtId="49" fontId="23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167" fontId="2" fillId="2" borderId="10" xfId="0" applyNumberFormat="1" applyFont="1" applyFill="1" applyBorder="1" applyAlignment="1" applyProtection="1">
      <alignment horizontal="right" vertical="center"/>
    </xf>
    <xf numFmtId="0" fontId="24" fillId="2" borderId="1" xfId="1" applyFont="1" applyFill="1" applyBorder="1" applyAlignment="1" applyProtection="1">
      <alignment horizontal="left" wrapText="1"/>
    </xf>
    <xf numFmtId="49" fontId="2" fillId="2" borderId="1" xfId="1" applyNumberFormat="1" applyFont="1" applyFill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 wrapText="1"/>
    </xf>
    <xf numFmtId="49" fontId="6" fillId="2" borderId="1" xfId="1" applyNumberFormat="1" applyFont="1" applyFill="1" applyBorder="1" applyAlignment="1" applyProtection="1">
      <alignment horizontal="center"/>
    </xf>
    <xf numFmtId="0" fontId="24" fillId="0" borderId="1" xfId="1" applyFont="1" applyBorder="1" applyAlignment="1" applyProtection="1">
      <alignment vertical="center" wrapText="1"/>
    </xf>
    <xf numFmtId="49" fontId="2" fillId="0" borderId="1" xfId="1" applyNumberFormat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49" fontId="6" fillId="0" borderId="1" xfId="1" applyNumberFormat="1" applyFont="1" applyBorder="1" applyAlignment="1" applyProtection="1">
      <alignment horizontal="center"/>
    </xf>
    <xf numFmtId="0" fontId="6" fillId="0" borderId="1" xfId="1" applyFont="1" applyBorder="1" applyAlignment="1" applyProtection="1">
      <alignment horizontal="center"/>
    </xf>
    <xf numFmtId="0" fontId="6" fillId="2" borderId="2" xfId="1" applyFont="1" applyFill="1" applyBorder="1" applyAlignment="1" applyProtection="1">
      <alignment wrapText="1"/>
    </xf>
    <xf numFmtId="49" fontId="6" fillId="2" borderId="3" xfId="1" applyNumberFormat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166" fontId="6" fillId="0" borderId="3" xfId="1" applyNumberFormat="1" applyFont="1" applyBorder="1" applyAlignment="1" applyProtection="1">
      <alignment horizontal="right"/>
    </xf>
    <xf numFmtId="0" fontId="2" fillId="2" borderId="2" xfId="1" applyFont="1" applyFill="1" applyBorder="1" applyAlignment="1" applyProtection="1">
      <alignment wrapText="1"/>
    </xf>
    <xf numFmtId="49" fontId="2" fillId="2" borderId="3" xfId="1" applyNumberFormat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166" fontId="2" fillId="0" borderId="3" xfId="1" applyNumberFormat="1" applyFont="1" applyBorder="1" applyAlignment="1" applyProtection="1">
      <alignment horizontal="right"/>
    </xf>
    <xf numFmtId="0" fontId="2" fillId="0" borderId="2" xfId="1" applyFont="1" applyBorder="1" applyAlignment="1" applyProtection="1">
      <alignment wrapText="1"/>
    </xf>
    <xf numFmtId="49" fontId="2" fillId="0" borderId="3" xfId="1" applyNumberFormat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12" xfId="1" applyFont="1" applyBorder="1" applyAlignment="1" applyProtection="1"/>
    <xf numFmtId="49" fontId="2" fillId="0" borderId="2" xfId="1" applyNumberFormat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 wrapText="1"/>
    </xf>
    <xf numFmtId="0" fontId="2" fillId="0" borderId="13" xfId="1" applyFont="1" applyBorder="1" applyAlignment="1" applyProtection="1">
      <alignment wrapText="1"/>
    </xf>
    <xf numFmtId="49" fontId="2" fillId="0" borderId="14" xfId="1" applyNumberFormat="1" applyFont="1" applyBorder="1" applyAlignment="1" applyProtection="1">
      <alignment horizontal="center"/>
    </xf>
    <xf numFmtId="49" fontId="2" fillId="2" borderId="15" xfId="1" applyNumberFormat="1" applyFont="1" applyFill="1" applyBorder="1" applyAlignment="1" applyProtection="1">
      <alignment horizontal="center"/>
    </xf>
    <xf numFmtId="0" fontId="2" fillId="0" borderId="15" xfId="1" applyFont="1" applyBorder="1" applyAlignment="1" applyProtection="1">
      <alignment horizontal="center"/>
    </xf>
    <xf numFmtId="166" fontId="2" fillId="0" borderId="15" xfId="1" applyNumberFormat="1" applyFont="1" applyBorder="1" applyAlignment="1" applyProtection="1">
      <alignment horizontal="right"/>
    </xf>
    <xf numFmtId="0" fontId="23" fillId="0" borderId="0" xfId="1" applyFont="1" applyAlignment="1" applyProtection="1">
      <alignment vertical="center"/>
    </xf>
    <xf numFmtId="0" fontId="23" fillId="0" borderId="0" xfId="1" applyFont="1" applyAlignment="1" applyProtection="1">
      <alignment horizontal="center" vertical="center"/>
    </xf>
    <xf numFmtId="166" fontId="23" fillId="0" borderId="0" xfId="1" applyNumberFormat="1" applyFont="1" applyAlignment="1" applyProtection="1">
      <alignment horizontal="right" vertical="center"/>
    </xf>
    <xf numFmtId="168" fontId="23" fillId="0" borderId="0" xfId="1" applyNumberFormat="1" applyFont="1" applyAlignment="1" applyProtection="1">
      <alignment vertical="center"/>
    </xf>
    <xf numFmtId="0" fontId="23" fillId="0" borderId="0" xfId="1" applyFont="1" applyAlignment="1" applyProtection="1">
      <alignment horizontal="center"/>
    </xf>
    <xf numFmtId="168" fontId="2" fillId="0" borderId="0" xfId="1" applyNumberFormat="1" applyFont="1" applyAlignment="1" applyProtection="1">
      <alignment vertical="center"/>
    </xf>
    <xf numFmtId="168" fontId="6" fillId="0" borderId="0" xfId="1" applyNumberFormat="1" applyFont="1" applyAlignment="1" applyProtection="1">
      <alignment vertical="center"/>
    </xf>
    <xf numFmtId="168" fontId="2" fillId="0" borderId="0" xfId="1" applyNumberFormat="1" applyFont="1" applyBorder="1" applyAlignment="1" applyProtection="1">
      <alignment vertical="center"/>
    </xf>
    <xf numFmtId="166" fontId="24" fillId="0" borderId="1" xfId="1" applyNumberFormat="1" applyFont="1" applyBorder="1" applyAlignment="1" applyProtection="1">
      <alignment vertical="center" wrapText="1"/>
    </xf>
    <xf numFmtId="166" fontId="26" fillId="0" borderId="1" xfId="1" applyNumberFormat="1" applyFont="1" applyBorder="1" applyAlignment="1" applyProtection="1">
      <alignment vertical="center" wrapText="1"/>
    </xf>
    <xf numFmtId="166" fontId="28" fillId="0" borderId="1" xfId="1" applyNumberFormat="1" applyFont="1" applyBorder="1" applyAlignment="1" applyProtection="1">
      <alignment vertical="center"/>
    </xf>
    <xf numFmtId="2" fontId="29" fillId="0" borderId="0" xfId="1" applyNumberFormat="1" applyFont="1" applyAlignment="1" applyProtection="1">
      <alignment horizontal="center"/>
    </xf>
    <xf numFmtId="166" fontId="6" fillId="0" borderId="1" xfId="1" applyNumberFormat="1" applyFont="1" applyBorder="1" applyAlignment="1" applyProtection="1">
      <alignment vertical="center" shrinkToFit="1"/>
    </xf>
    <xf numFmtId="2" fontId="23" fillId="0" borderId="0" xfId="1" applyNumberFormat="1" applyFont="1" applyAlignment="1" applyProtection="1">
      <alignment horizontal="center"/>
    </xf>
    <xf numFmtId="166" fontId="6" fillId="2" borderId="1" xfId="1" applyNumberFormat="1" applyFont="1" applyFill="1" applyBorder="1" applyAlignment="1" applyProtection="1">
      <alignment vertical="center"/>
    </xf>
    <xf numFmtId="166" fontId="2" fillId="2" borderId="1" xfId="1" applyNumberFormat="1" applyFont="1" applyFill="1" applyBorder="1" applyAlignment="1" applyProtection="1"/>
    <xf numFmtId="166" fontId="2" fillId="2" borderId="1" xfId="1" applyNumberFormat="1" applyFont="1" applyFill="1" applyBorder="1" applyAlignment="1" applyProtection="1">
      <alignment vertical="center"/>
    </xf>
    <xf numFmtId="166" fontId="6" fillId="2" borderId="1" xfId="1" applyNumberFormat="1" applyFont="1" applyFill="1" applyBorder="1" applyAlignment="1" applyProtection="1"/>
    <xf numFmtId="166" fontId="2" fillId="0" borderId="1" xfId="1" applyNumberFormat="1" applyFont="1" applyBorder="1" applyAlignment="1" applyProtection="1">
      <alignment vertical="center" shrinkToFit="1"/>
    </xf>
    <xf numFmtId="166" fontId="2" fillId="0" borderId="1" xfId="1" applyNumberFormat="1" applyFont="1" applyBorder="1" applyAlignment="1" applyProtection="1">
      <alignment vertical="center" shrinkToFit="1"/>
      <protection locked="0"/>
    </xf>
    <xf numFmtId="166" fontId="6" fillId="0" borderId="1" xfId="1" applyNumberFormat="1" applyFont="1" applyBorder="1" applyAlignment="1" applyProtection="1">
      <alignment vertical="center"/>
    </xf>
    <xf numFmtId="166" fontId="2" fillId="0" borderId="1" xfId="1" applyNumberFormat="1" applyFont="1" applyBorder="1" applyAlignment="1" applyProtection="1">
      <alignment vertical="center"/>
    </xf>
    <xf numFmtId="166" fontId="6" fillId="0" borderId="1" xfId="1" applyNumberFormat="1" applyFont="1" applyBorder="1" applyAlignment="1" applyProtection="1">
      <alignment vertical="center"/>
      <protection locked="0"/>
    </xf>
    <xf numFmtId="0" fontId="23" fillId="2" borderId="0" xfId="1" applyFont="1" applyFill="1" applyAlignment="1" applyProtection="1">
      <alignment horizontal="center"/>
    </xf>
    <xf numFmtId="166" fontId="2" fillId="0" borderId="1" xfId="1" applyNumberFormat="1" applyFont="1" applyBorder="1" applyAlignment="1" applyProtection="1"/>
    <xf numFmtId="167" fontId="23" fillId="2" borderId="0" xfId="1" applyNumberFormat="1" applyFont="1" applyFill="1" applyAlignment="1" applyProtection="1">
      <alignment horizontal="center"/>
    </xf>
    <xf numFmtId="2" fontId="23" fillId="2" borderId="0" xfId="1" applyNumberFormat="1" applyFont="1" applyFill="1" applyAlignment="1" applyProtection="1">
      <alignment horizontal="center"/>
    </xf>
    <xf numFmtId="0" fontId="6" fillId="0" borderId="1" xfId="1" applyFont="1" applyBorder="1" applyAlignment="1" applyProtection="1">
      <alignment horizontal="center" wrapText="1"/>
    </xf>
    <xf numFmtId="49" fontId="6" fillId="0" borderId="1" xfId="1" applyNumberFormat="1" applyFont="1" applyBorder="1" applyAlignment="1" applyProtection="1">
      <alignment horizontal="center" shrinkToFit="1"/>
    </xf>
    <xf numFmtId="166" fontId="6" fillId="0" borderId="1" xfId="1" applyNumberFormat="1" applyFont="1" applyBorder="1" applyAlignment="1" applyProtection="1">
      <alignment shrinkToFit="1"/>
    </xf>
    <xf numFmtId="168" fontId="6" fillId="2" borderId="1" xfId="1" applyNumberFormat="1" applyFont="1" applyFill="1" applyBorder="1" applyAlignment="1" applyProtection="1"/>
    <xf numFmtId="168" fontId="2" fillId="2" borderId="1" xfId="1" applyNumberFormat="1" applyFont="1" applyFill="1" applyBorder="1" applyAlignment="1" applyProtection="1"/>
    <xf numFmtId="0" fontId="2" fillId="0" borderId="1" xfId="1" applyFont="1" applyBorder="1" applyAlignment="1" applyProtection="1"/>
    <xf numFmtId="168" fontId="2" fillId="0" borderId="1" xfId="1" applyNumberFormat="1" applyFont="1" applyBorder="1" applyAlignment="1" applyProtection="1"/>
    <xf numFmtId="0" fontId="24" fillId="0" borderId="1" xfId="1" applyFont="1" applyBorder="1" applyAlignment="1" applyProtection="1">
      <alignment vertical="center"/>
    </xf>
    <xf numFmtId="49" fontId="24" fillId="0" borderId="1" xfId="1" applyNumberFormat="1" applyFont="1" applyBorder="1" applyAlignment="1" applyProtection="1">
      <alignment horizontal="center" vertical="center"/>
    </xf>
    <xf numFmtId="168" fontId="24" fillId="0" borderId="1" xfId="1" applyNumberFormat="1" applyFont="1" applyBorder="1" applyAlignment="1" applyProtection="1">
      <alignment vertical="center"/>
    </xf>
    <xf numFmtId="166" fontId="23" fillId="0" borderId="0" xfId="1" applyNumberFormat="1" applyFont="1" applyAlignment="1" applyProtection="1">
      <alignment vertical="center"/>
    </xf>
    <xf numFmtId="169" fontId="23" fillId="0" borderId="0" xfId="1" applyNumberFormat="1" applyFont="1" applyAlignment="1" applyProtection="1">
      <alignment horizontal="center" vertical="center"/>
    </xf>
    <xf numFmtId="166" fontId="2" fillId="0" borderId="16" xfId="1" applyNumberFormat="1" applyFont="1" applyBorder="1" applyAlignment="1" applyProtection="1">
      <alignment vertical="center"/>
    </xf>
    <xf numFmtId="169" fontId="2" fillId="0" borderId="0" xfId="1" applyNumberFormat="1" applyFont="1" applyBorder="1" applyAlignment="1" applyProtection="1">
      <alignment horizontal="right" vertical="center"/>
    </xf>
    <xf numFmtId="165" fontId="24" fillId="0" borderId="10" xfId="1" applyNumberFormat="1" applyFont="1" applyBorder="1" applyAlignment="1" applyProtection="1">
      <alignment horizontal="center" vertical="center" wrapText="1"/>
    </xf>
    <xf numFmtId="165" fontId="25" fillId="0" borderId="10" xfId="1" applyNumberFormat="1" applyFont="1" applyBorder="1" applyAlignment="1" applyProtection="1">
      <alignment horizontal="center" vertical="center" wrapText="1"/>
    </xf>
    <xf numFmtId="165" fontId="26" fillId="0" borderId="10" xfId="1" applyNumberFormat="1" applyFont="1" applyBorder="1" applyAlignment="1" applyProtection="1">
      <alignment horizontal="center" vertical="center" wrapText="1"/>
    </xf>
    <xf numFmtId="165" fontId="23" fillId="0" borderId="10" xfId="1" applyNumberFormat="1" applyFont="1" applyBorder="1" applyAlignment="1" applyProtection="1">
      <alignment horizontal="center" vertical="center" wrapText="1"/>
    </xf>
    <xf numFmtId="0" fontId="28" fillId="0" borderId="1" xfId="1" applyFont="1" applyBorder="1" applyAlignment="1" applyProtection="1">
      <alignment wrapText="1"/>
    </xf>
    <xf numFmtId="165" fontId="28" fillId="0" borderId="10" xfId="1" applyNumberFormat="1" applyFont="1" applyBorder="1" applyAlignment="1" applyProtection="1">
      <alignment horizontal="center" vertical="center" wrapText="1"/>
    </xf>
    <xf numFmtId="165" fontId="30" fillId="0" borderId="10" xfId="1" applyNumberFormat="1" applyFont="1" applyBorder="1" applyAlignment="1" applyProtection="1">
      <alignment horizontal="center" vertical="center" wrapText="1"/>
    </xf>
    <xf numFmtId="165" fontId="6" fillId="0" borderId="10" xfId="1" applyNumberFormat="1" applyFont="1" applyBorder="1" applyAlignment="1" applyProtection="1">
      <alignment horizontal="center" vertical="center" wrapText="1" shrinkToFit="1"/>
    </xf>
    <xf numFmtId="165" fontId="6" fillId="2" borderId="10" xfId="1" applyNumberFormat="1" applyFont="1" applyFill="1" applyBorder="1" applyAlignment="1" applyProtection="1">
      <alignment horizontal="center" vertical="center" wrapText="1"/>
    </xf>
    <xf numFmtId="0" fontId="18" fillId="0" borderId="1" xfId="1" applyFont="1" applyBorder="1" applyAlignment="1" applyProtection="1">
      <alignment horizontal="center" vertical="center" wrapText="1"/>
    </xf>
    <xf numFmtId="165" fontId="2" fillId="2" borderId="10" xfId="1" applyNumberFormat="1" applyFont="1" applyFill="1" applyBorder="1" applyAlignment="1" applyProtection="1">
      <alignment horizontal="center" vertical="center" wrapText="1"/>
    </xf>
    <xf numFmtId="165" fontId="29" fillId="0" borderId="10" xfId="1" applyNumberFormat="1" applyFont="1" applyBorder="1" applyAlignment="1" applyProtection="1">
      <alignment horizontal="center" vertical="center" wrapText="1"/>
    </xf>
    <xf numFmtId="165" fontId="27" fillId="0" borderId="10" xfId="1" applyNumberFormat="1" applyFont="1" applyBorder="1" applyAlignment="1" applyProtection="1">
      <alignment horizontal="center" vertical="center" wrapText="1"/>
    </xf>
    <xf numFmtId="165" fontId="23" fillId="2" borderId="10" xfId="1" applyNumberFormat="1" applyFont="1" applyFill="1" applyBorder="1" applyAlignment="1" applyProtection="1">
      <alignment horizontal="center" vertical="center" wrapText="1"/>
    </xf>
    <xf numFmtId="165" fontId="2" fillId="0" borderId="10" xfId="1" applyNumberFormat="1" applyFont="1" applyBorder="1" applyAlignment="1" applyProtection="1">
      <alignment horizontal="center" vertical="center" wrapText="1" shrinkToFit="1"/>
    </xf>
    <xf numFmtId="165" fontId="6" fillId="0" borderId="10" xfId="1" applyNumberFormat="1" applyFont="1" applyBorder="1" applyAlignment="1" applyProtection="1">
      <alignment horizontal="center" vertical="center" wrapText="1"/>
    </xf>
    <xf numFmtId="165" fontId="2" fillId="0" borderId="10" xfId="1" applyNumberFormat="1" applyFont="1" applyBorder="1" applyAlignment="1" applyProtection="1">
      <alignment horizontal="center" vertical="center" wrapText="1"/>
    </xf>
    <xf numFmtId="165" fontId="6" fillId="0" borderId="10" xfId="1" applyNumberFormat="1" applyFont="1" applyBorder="1" applyAlignment="1" applyProtection="1">
      <alignment horizontal="center" vertical="center" wrapText="1"/>
      <protection locked="0"/>
    </xf>
    <xf numFmtId="165" fontId="2" fillId="0" borderId="10" xfId="1" applyNumberFormat="1" applyFont="1" applyBorder="1" applyAlignment="1" applyProtection="1">
      <alignment horizontal="center" vertical="center" wrapText="1" shrinkToFit="1"/>
      <protection locked="0"/>
    </xf>
    <xf numFmtId="165" fontId="2" fillId="0" borderId="10" xfId="1" applyNumberFormat="1" applyFont="1" applyBorder="1" applyAlignment="1" applyProtection="1">
      <alignment horizontal="center" vertical="center" wrapText="1"/>
      <protection locked="0"/>
    </xf>
    <xf numFmtId="165" fontId="24" fillId="2" borderId="10" xfId="1" applyNumberFormat="1" applyFont="1" applyFill="1" applyBorder="1" applyAlignment="1" applyProtection="1">
      <alignment horizontal="center" vertical="center" wrapText="1"/>
    </xf>
    <xf numFmtId="49" fontId="6" fillId="2" borderId="1" xfId="1" applyNumberFormat="1" applyFont="1" applyFill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166" fontId="31" fillId="2" borderId="1" xfId="1" applyNumberFormat="1" applyFont="1" applyFill="1" applyBorder="1" applyAlignment="1" applyProtection="1">
      <alignment vertical="center"/>
    </xf>
    <xf numFmtId="165" fontId="32" fillId="2" borderId="10" xfId="1" applyNumberFormat="1" applyFont="1" applyFill="1" applyBorder="1" applyAlignment="1" applyProtection="1">
      <alignment horizontal="center" vertical="center" wrapText="1"/>
    </xf>
    <xf numFmtId="0" fontId="24" fillId="0" borderId="1" xfId="1" applyFont="1" applyBorder="1" applyAlignment="1" applyProtection="1">
      <alignment wrapText="1"/>
    </xf>
    <xf numFmtId="0" fontId="24" fillId="0" borderId="1" xfId="1" applyFont="1" applyBorder="1" applyAlignment="1" applyProtection="1">
      <alignment horizontal="center" vertical="center"/>
    </xf>
    <xf numFmtId="166" fontId="24" fillId="0" borderId="1" xfId="1" applyNumberFormat="1" applyFont="1" applyBorder="1" applyAlignment="1" applyProtection="1">
      <alignment vertical="center"/>
    </xf>
    <xf numFmtId="0" fontId="23" fillId="0" borderId="1" xfId="1" applyFont="1" applyBorder="1" applyAlignment="1" applyProtection="1">
      <alignment horizontal="center" vertical="center"/>
    </xf>
    <xf numFmtId="49" fontId="23" fillId="0" borderId="1" xfId="1" applyNumberFormat="1" applyFont="1" applyBorder="1" applyAlignment="1" applyProtection="1">
      <alignment horizontal="center" vertical="center"/>
    </xf>
    <xf numFmtId="166" fontId="23" fillId="0" borderId="1" xfId="1" applyNumberFormat="1" applyFont="1" applyBorder="1" applyAlignment="1" applyProtection="1">
      <alignment vertical="center"/>
    </xf>
    <xf numFmtId="169" fontId="23" fillId="0" borderId="0" xfId="1" applyNumberFormat="1" applyFont="1" applyBorder="1" applyAlignment="1" applyProtection="1">
      <alignment horizontal="center" vertical="center"/>
    </xf>
    <xf numFmtId="0" fontId="22" fillId="0" borderId="0" xfId="1" applyFont="1" applyAlignment="1" applyProtection="1">
      <alignment vertical="center" wrapText="1"/>
    </xf>
    <xf numFmtId="170" fontId="24" fillId="0" borderId="1" xfId="1" applyNumberFormat="1" applyFont="1" applyBorder="1" applyAlignment="1" applyProtection="1">
      <alignment horizontal="center" vertical="center" wrapText="1"/>
    </xf>
    <xf numFmtId="169" fontId="24" fillId="0" borderId="0" xfId="1" applyNumberFormat="1" applyFont="1" applyBorder="1" applyAlignment="1" applyProtection="1">
      <alignment horizontal="center" vertical="center" wrapText="1"/>
    </xf>
    <xf numFmtId="170" fontId="26" fillId="0" borderId="1" xfId="1" applyNumberFormat="1" applyFont="1" applyBorder="1" applyAlignment="1" applyProtection="1">
      <alignment vertical="center" wrapText="1"/>
    </xf>
    <xf numFmtId="169" fontId="26" fillId="0" borderId="0" xfId="1" applyNumberFormat="1" applyFont="1" applyBorder="1" applyAlignment="1" applyProtection="1">
      <alignment horizontal="center" vertical="center" wrapText="1"/>
    </xf>
    <xf numFmtId="0" fontId="28" fillId="0" borderId="1" xfId="1" applyFont="1" applyBorder="1" applyAlignment="1" applyProtection="1">
      <alignment horizontal="center" wrapText="1"/>
    </xf>
    <xf numFmtId="166" fontId="28" fillId="0" borderId="1" xfId="1" applyNumberFormat="1" applyFont="1" applyBorder="1" applyAlignment="1" applyProtection="1"/>
    <xf numFmtId="2" fontId="28" fillId="0" borderId="0" xfId="1" applyNumberFormat="1" applyFont="1" applyBorder="1" applyAlignment="1" applyProtection="1">
      <alignment horizontal="center" vertical="center"/>
    </xf>
    <xf numFmtId="2" fontId="6" fillId="0" borderId="0" xfId="1" applyNumberFormat="1" applyFont="1" applyBorder="1" applyAlignment="1" applyProtection="1">
      <alignment horizontal="center" vertical="center" shrinkToFit="1"/>
    </xf>
    <xf numFmtId="2" fontId="6" fillId="2" borderId="0" xfId="1" applyNumberFormat="1" applyFont="1" applyFill="1" applyBorder="1" applyAlignment="1" applyProtection="1">
      <alignment horizontal="center" vertical="center"/>
    </xf>
    <xf numFmtId="0" fontId="18" fillId="0" borderId="1" xfId="1" applyFont="1" applyBorder="1" applyAlignment="1" applyProtection="1">
      <alignment horizontal="center" wrapText="1"/>
    </xf>
    <xf numFmtId="49" fontId="2" fillId="0" borderId="1" xfId="1" applyNumberFormat="1" applyFont="1" applyBorder="1" applyAlignment="1" applyProtection="1">
      <alignment horizontal="center" shrinkToFit="1"/>
    </xf>
    <xf numFmtId="0" fontId="2" fillId="0" borderId="1" xfId="1" applyFont="1" applyBorder="1" applyAlignment="1" applyProtection="1">
      <alignment horizontal="center" shrinkToFit="1"/>
    </xf>
    <xf numFmtId="2" fontId="2" fillId="2" borderId="0" xfId="1" applyNumberFormat="1" applyFont="1" applyFill="1" applyBorder="1" applyAlignment="1" applyProtection="1">
      <alignment horizontal="center"/>
    </xf>
    <xf numFmtId="49" fontId="2" fillId="2" borderId="1" xfId="1" applyNumberFormat="1" applyFont="1" applyFill="1" applyBorder="1" applyAlignment="1" applyProtection="1">
      <alignment horizontal="center" shrinkToFit="1"/>
    </xf>
    <xf numFmtId="0" fontId="2" fillId="2" borderId="1" xfId="1" applyFont="1" applyFill="1" applyBorder="1" applyAlignment="1" applyProtection="1">
      <alignment horizontal="center" shrinkToFit="1"/>
    </xf>
    <xf numFmtId="2" fontId="23" fillId="2" borderId="0" xfId="1" applyNumberFormat="1" applyFont="1" applyFill="1" applyBorder="1" applyAlignment="1" applyProtection="1">
      <alignment horizontal="center" vertical="center"/>
    </xf>
    <xf numFmtId="2" fontId="2" fillId="2" borderId="0" xfId="1" applyNumberFormat="1" applyFont="1" applyFill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shrinkToFit="1"/>
    </xf>
    <xf numFmtId="49" fontId="6" fillId="2" borderId="1" xfId="1" applyNumberFormat="1" applyFont="1" applyFill="1" applyBorder="1" applyAlignment="1" applyProtection="1">
      <alignment horizontal="center" shrinkToFit="1"/>
    </xf>
    <xf numFmtId="2" fontId="6" fillId="2" borderId="0" xfId="1" applyNumberFormat="1" applyFont="1" applyFill="1" applyBorder="1" applyAlignment="1" applyProtection="1">
      <alignment horizontal="center"/>
    </xf>
    <xf numFmtId="166" fontId="2" fillId="0" borderId="1" xfId="1" applyNumberFormat="1" applyFont="1" applyBorder="1" applyAlignment="1" applyProtection="1">
      <alignment shrinkToFit="1"/>
    </xf>
    <xf numFmtId="2" fontId="2" fillId="0" borderId="0" xfId="1" applyNumberFormat="1" applyFont="1" applyBorder="1" applyAlignment="1" applyProtection="1">
      <alignment horizontal="center" vertical="center" shrinkToFit="1"/>
    </xf>
    <xf numFmtId="166" fontId="6" fillId="0" borderId="1" xfId="1" applyNumberFormat="1" applyFont="1" applyBorder="1" applyAlignment="1" applyProtection="1"/>
    <xf numFmtId="2" fontId="6" fillId="0" borderId="0" xfId="1" applyNumberFormat="1" applyFont="1" applyBorder="1" applyAlignment="1" applyProtection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166" fontId="6" fillId="0" borderId="1" xfId="1" applyNumberFormat="1" applyFont="1" applyBorder="1" applyAlignment="1" applyProtection="1">
      <protection locked="0"/>
    </xf>
    <xf numFmtId="2" fontId="6" fillId="0" borderId="0" xfId="1" applyNumberFormat="1" applyFont="1" applyBorder="1" applyAlignment="1" applyProtection="1">
      <alignment horizontal="center" vertical="center"/>
      <protection locked="0"/>
    </xf>
    <xf numFmtId="166" fontId="2" fillId="0" borderId="1" xfId="1" applyNumberFormat="1" applyFont="1" applyBorder="1" applyAlignment="1" applyProtection="1">
      <alignment shrinkToFit="1"/>
      <protection locked="0"/>
    </xf>
    <xf numFmtId="2" fontId="2" fillId="0" borderId="0" xfId="1" applyNumberFormat="1" applyFont="1" applyBorder="1" applyAlignment="1" applyProtection="1">
      <alignment horizontal="center" vertical="center" shrinkToFit="1"/>
      <protection locked="0"/>
    </xf>
    <xf numFmtId="166" fontId="2" fillId="0" borderId="1" xfId="1" applyNumberFormat="1" applyFont="1" applyBorder="1" applyAlignment="1" applyProtection="1">
      <protection locked="0"/>
    </xf>
    <xf numFmtId="2" fontId="2" fillId="0" borderId="0" xfId="1" applyNumberFormat="1" applyFont="1" applyBorder="1" applyAlignment="1" applyProtection="1">
      <alignment horizontal="center" vertical="center"/>
      <protection locked="0"/>
    </xf>
    <xf numFmtId="2" fontId="2" fillId="0" borderId="0" xfId="1" applyNumberFormat="1" applyFont="1" applyBorder="1" applyAlignment="1" applyProtection="1">
      <alignment horizontal="center"/>
    </xf>
    <xf numFmtId="167" fontId="6" fillId="2" borderId="0" xfId="1" applyNumberFormat="1" applyFont="1" applyFill="1" applyBorder="1" applyAlignment="1" applyProtection="1">
      <alignment horizontal="center"/>
    </xf>
    <xf numFmtId="167" fontId="2" fillId="2" borderId="0" xfId="1" applyNumberFormat="1" applyFont="1" applyFill="1" applyBorder="1" applyAlignment="1" applyProtection="1">
      <alignment horizontal="center"/>
    </xf>
    <xf numFmtId="2" fontId="32" fillId="2" borderId="0" xfId="1" applyNumberFormat="1" applyFont="1" applyFill="1" applyBorder="1" applyAlignment="1" applyProtection="1">
      <alignment horizontal="center"/>
    </xf>
    <xf numFmtId="167" fontId="2" fillId="0" borderId="0" xfId="1" applyNumberFormat="1" applyFont="1" applyBorder="1" applyAlignment="1" applyProtection="1">
      <alignment horizontal="center"/>
    </xf>
    <xf numFmtId="0" fontId="24" fillId="0" borderId="1" xfId="1" applyFont="1" applyBorder="1" applyAlignment="1" applyProtection="1">
      <alignment horizontal="center"/>
    </xf>
    <xf numFmtId="49" fontId="24" fillId="0" borderId="1" xfId="1" applyNumberFormat="1" applyFont="1" applyBorder="1" applyAlignment="1" applyProtection="1">
      <alignment horizontal="center"/>
    </xf>
    <xf numFmtId="166" fontId="24" fillId="0" borderId="1" xfId="1" applyNumberFormat="1" applyFont="1" applyBorder="1" applyAlignment="1" applyProtection="1"/>
    <xf numFmtId="0" fontId="23" fillId="0" borderId="1" xfId="1" applyFont="1" applyBorder="1" applyAlignment="1" applyProtection="1">
      <alignment horizontal="center"/>
    </xf>
    <xf numFmtId="49" fontId="23" fillId="0" borderId="1" xfId="1" applyNumberFormat="1" applyFont="1" applyBorder="1" applyAlignment="1" applyProtection="1">
      <alignment horizontal="center"/>
    </xf>
    <xf numFmtId="166" fontId="23" fillId="0" borderId="1" xfId="1" applyNumberFormat="1" applyFont="1" applyBorder="1" applyAlignment="1" applyProtection="1"/>
    <xf numFmtId="49" fontId="24" fillId="0" borderId="1" xfId="1" applyNumberFormat="1" applyFont="1" applyBorder="1" applyAlignment="1" applyProtection="1">
      <alignment vertical="center"/>
    </xf>
    <xf numFmtId="0" fontId="33" fillId="2" borderId="0" xfId="0" applyFont="1" applyFill="1" applyAlignment="1" applyProtection="1">
      <alignment vertical="center" wrapText="1"/>
    </xf>
    <xf numFmtId="0" fontId="33" fillId="2" borderId="0" xfId="0" applyFont="1" applyFill="1" applyAlignment="1" applyProtection="1">
      <alignment horizontal="center" vertical="center"/>
    </xf>
    <xf numFmtId="49" fontId="33" fillId="2" borderId="0" xfId="0" applyNumberFormat="1" applyFont="1" applyFill="1" applyAlignment="1" applyProtection="1">
      <alignment horizontal="center" vertical="center"/>
    </xf>
    <xf numFmtId="170" fontId="33" fillId="0" borderId="0" xfId="0" applyNumberFormat="1" applyFont="1" applyAlignment="1" applyProtection="1">
      <alignment horizontal="right" vertical="center"/>
    </xf>
    <xf numFmtId="0" fontId="33" fillId="2" borderId="0" xfId="0" applyFont="1" applyFill="1" applyAlignment="1" applyProtection="1">
      <alignment horizontal="right" vertical="center"/>
    </xf>
    <xf numFmtId="0" fontId="33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170" fontId="2" fillId="0" borderId="0" xfId="0" applyNumberFormat="1" applyFont="1" applyBorder="1" applyAlignment="1" applyProtection="1">
      <alignment horizontal="right" vertical="center"/>
    </xf>
    <xf numFmtId="0" fontId="24" fillId="2" borderId="1" xfId="0" applyFont="1" applyFill="1" applyBorder="1" applyAlignment="1" applyProtection="1">
      <alignment horizontal="center" vertical="center" wrapText="1"/>
    </xf>
    <xf numFmtId="170" fontId="24" fillId="0" borderId="1" xfId="0" applyNumberFormat="1" applyFont="1" applyBorder="1" applyAlignment="1" applyProtection="1">
      <alignment horizontal="right" vertical="center" wrapText="1"/>
    </xf>
    <xf numFmtId="165" fontId="33" fillId="2" borderId="10" xfId="0" applyNumberFormat="1" applyFont="1" applyFill="1" applyBorder="1" applyAlignment="1" applyProtection="1">
      <alignment horizontal="right" vertical="center" wrapText="1"/>
    </xf>
    <xf numFmtId="165" fontId="34" fillId="2" borderId="10" xfId="0" applyNumberFormat="1" applyFont="1" applyFill="1" applyBorder="1" applyAlignment="1" applyProtection="1">
      <alignment horizontal="right" vertical="center" wrapText="1"/>
    </xf>
    <xf numFmtId="165" fontId="25" fillId="2" borderId="10" xfId="0" applyNumberFormat="1" applyFont="1" applyFill="1" applyBorder="1" applyAlignment="1" applyProtection="1">
      <alignment horizontal="right" vertical="center" wrapText="1"/>
    </xf>
    <xf numFmtId="0" fontId="23" fillId="2" borderId="1" xfId="0" applyFont="1" applyFill="1" applyBorder="1" applyAlignment="1" applyProtection="1">
      <alignment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170" fontId="23" fillId="0" borderId="1" xfId="0" applyNumberFormat="1" applyFont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70" fontId="6" fillId="0" borderId="1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 wrapText="1"/>
    </xf>
    <xf numFmtId="49" fontId="6" fillId="2" borderId="1" xfId="0" applyNumberFormat="1" applyFont="1" applyFill="1" applyBorder="1" applyAlignment="1" applyProtection="1">
      <alignment horizontal="center" vertical="center" shrinkToFit="1"/>
    </xf>
    <xf numFmtId="2" fontId="6" fillId="0" borderId="1" xfId="0" applyNumberFormat="1" applyFont="1" applyBorder="1" applyAlignment="1" applyProtection="1">
      <alignment horizontal="right" vertical="center" shrinkToFit="1"/>
    </xf>
    <xf numFmtId="0" fontId="6" fillId="2" borderId="1" xfId="0" applyFont="1" applyFill="1" applyBorder="1" applyAlignment="1" applyProtection="1">
      <alignment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right" vertical="center"/>
    </xf>
    <xf numFmtId="0" fontId="34" fillId="2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shrinkToFit="1"/>
    </xf>
    <xf numFmtId="49" fontId="2" fillId="2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right" vertical="center"/>
    </xf>
    <xf numFmtId="165" fontId="27" fillId="2" borderId="10" xfId="0" applyNumberFormat="1" applyFont="1" applyFill="1" applyBorder="1" applyAlignment="1" applyProtection="1">
      <alignment horizontal="right" vertical="center" wrapText="1"/>
    </xf>
    <xf numFmtId="170" fontId="2" fillId="0" borderId="1" xfId="0" applyNumberFormat="1" applyFont="1" applyBorder="1" applyAlignment="1" applyProtection="1">
      <alignment horizontal="right" vertical="center"/>
    </xf>
    <xf numFmtId="170" fontId="6" fillId="0" borderId="1" xfId="0" applyNumberFormat="1" applyFont="1" applyBorder="1" applyAlignment="1" applyProtection="1">
      <alignment horizontal="right" vertical="center" shrinkToFit="1"/>
    </xf>
    <xf numFmtId="0" fontId="24" fillId="0" borderId="1" xfId="0" applyFont="1" applyBorder="1" applyAlignment="1" applyProtection="1">
      <alignment vertical="center" wrapText="1"/>
    </xf>
    <xf numFmtId="165" fontId="35" fillId="0" borderId="10" xfId="0" applyNumberFormat="1" applyFont="1" applyBorder="1" applyAlignment="1" applyProtection="1">
      <alignment horizontal="right" vertical="center" wrapText="1"/>
    </xf>
    <xf numFmtId="165" fontId="25" fillId="0" borderId="10" xfId="0" applyNumberFormat="1" applyFont="1" applyBorder="1" applyAlignment="1" applyProtection="1">
      <alignment horizontal="right" vertical="center" wrapText="1"/>
    </xf>
    <xf numFmtId="0" fontId="36" fillId="0" borderId="0" xfId="0" applyFont="1" applyAlignment="1" applyProtection="1">
      <alignment horizontal="center"/>
    </xf>
    <xf numFmtId="165" fontId="27" fillId="0" borderId="10" xfId="0" applyNumberFormat="1" applyFont="1" applyBorder="1" applyAlignment="1" applyProtection="1">
      <alignment horizontal="right" vertical="center" wrapText="1"/>
    </xf>
    <xf numFmtId="0" fontId="35" fillId="0" borderId="0" xfId="0" applyFont="1" applyAlignment="1" applyProtection="1">
      <alignment horizontal="center"/>
    </xf>
    <xf numFmtId="0" fontId="2" fillId="0" borderId="6" xfId="0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center" vertical="center" shrinkToFit="1"/>
    </xf>
    <xf numFmtId="170" fontId="2" fillId="0" borderId="6" xfId="0" applyNumberFormat="1" applyFont="1" applyBorder="1" applyAlignment="1" applyProtection="1">
      <alignment horizontal="right" vertical="center" shrinkToFit="1"/>
    </xf>
    <xf numFmtId="0" fontId="23" fillId="0" borderId="1" xfId="0" applyFont="1" applyBorder="1" applyAlignment="1" applyProtection="1">
      <alignment vertical="center" wrapText="1"/>
    </xf>
    <xf numFmtId="170" fontId="2" fillId="0" borderId="1" xfId="0" applyNumberFormat="1" applyFont="1" applyBorder="1" applyAlignment="1" applyProtection="1">
      <alignment horizontal="right" vertical="center" shrinkToFit="1"/>
    </xf>
    <xf numFmtId="0" fontId="6" fillId="0" borderId="1" xfId="1" applyFont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left" vertical="center" wrapText="1"/>
    </xf>
    <xf numFmtId="166" fontId="6" fillId="0" borderId="1" xfId="0" applyNumberFormat="1" applyFont="1" applyBorder="1" applyAlignment="1" applyProtection="1">
      <alignment horizontal="right" vertical="center" shrinkToFit="1"/>
    </xf>
    <xf numFmtId="166" fontId="6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shrinkToFit="1"/>
    </xf>
    <xf numFmtId="166" fontId="2" fillId="0" borderId="1" xfId="0" applyNumberFormat="1" applyFont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 vertical="center" shrinkToFit="1"/>
    </xf>
    <xf numFmtId="166" fontId="23" fillId="0" borderId="1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vertical="top" wrapText="1"/>
    </xf>
    <xf numFmtId="0" fontId="23" fillId="2" borderId="1" xfId="0" applyFont="1" applyFill="1" applyBorder="1" applyAlignment="1" applyProtection="1">
      <alignment vertical="top" wrapText="1"/>
    </xf>
    <xf numFmtId="0" fontId="23" fillId="2" borderId="1" xfId="0" applyFont="1" applyFill="1" applyBorder="1" applyAlignment="1" applyProtection="1">
      <alignment wrapText="1"/>
    </xf>
    <xf numFmtId="0" fontId="24" fillId="2" borderId="1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horizontal="left" wrapText="1"/>
    </xf>
    <xf numFmtId="166" fontId="2" fillId="0" borderId="1" xfId="0" applyNumberFormat="1" applyFont="1" applyBorder="1" applyAlignment="1" applyProtection="1">
      <alignment horizontal="right" vertical="center" shrinkToFit="1"/>
    </xf>
    <xf numFmtId="2" fontId="6" fillId="0" borderId="1" xfId="1" applyNumberFormat="1" applyFont="1" applyBorder="1" applyAlignment="1" applyProtection="1">
      <alignment horizontal="right" vertical="center" shrinkToFit="1"/>
    </xf>
    <xf numFmtId="2" fontId="2" fillId="0" borderId="1" xfId="1" applyNumberFormat="1" applyFont="1" applyBorder="1" applyAlignment="1" applyProtection="1">
      <alignment horizontal="right" vertical="center" shrinkToFit="1"/>
    </xf>
    <xf numFmtId="49" fontId="2" fillId="0" borderId="1" xfId="1" applyNumberFormat="1" applyFont="1" applyBorder="1" applyAlignment="1" applyProtection="1">
      <alignment horizontal="right" vertical="center" shrinkToFit="1"/>
    </xf>
    <xf numFmtId="0" fontId="6" fillId="0" borderId="1" xfId="0" applyFont="1" applyBorder="1" applyAlignment="1" applyProtection="1">
      <alignment wrapText="1"/>
    </xf>
    <xf numFmtId="49" fontId="6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6" fontId="33" fillId="0" borderId="0" xfId="0" applyNumberFormat="1" applyFont="1" applyAlignment="1" applyProtection="1">
      <alignment horizontal="center" vertical="center"/>
    </xf>
    <xf numFmtId="166" fontId="33" fillId="0" borderId="1" xfId="0" applyNumberFormat="1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/>
    </xf>
    <xf numFmtId="166" fontId="24" fillId="0" borderId="11" xfId="0" applyNumberFormat="1" applyFont="1" applyBorder="1" applyAlignment="1" applyProtection="1">
      <alignment horizontal="center" vertical="center" wrapText="1"/>
    </xf>
    <xf numFmtId="166" fontId="24" fillId="0" borderId="1" xfId="0" applyNumberFormat="1" applyFont="1" applyBorder="1" applyAlignment="1" applyProtection="1">
      <alignment horizontal="center" vertical="center" wrapText="1"/>
    </xf>
    <xf numFmtId="0" fontId="23" fillId="2" borderId="17" xfId="0" applyFont="1" applyFill="1" applyBorder="1" applyAlignment="1" applyProtection="1">
      <alignment vertical="center" wrapText="1"/>
    </xf>
    <xf numFmtId="0" fontId="23" fillId="2" borderId="17" xfId="0" applyFont="1" applyFill="1" applyBorder="1" applyAlignment="1" applyProtection="1">
      <alignment horizontal="center" vertical="center" wrapText="1"/>
    </xf>
    <xf numFmtId="49" fontId="23" fillId="2" borderId="17" xfId="0" applyNumberFormat="1" applyFont="1" applyFill="1" applyBorder="1" applyAlignment="1" applyProtection="1">
      <alignment horizontal="center" vertical="center" wrapText="1"/>
    </xf>
    <xf numFmtId="166" fontId="23" fillId="0" borderId="18" xfId="0" applyNumberFormat="1" applyFont="1" applyBorder="1" applyAlignment="1" applyProtection="1">
      <alignment horizontal="center" vertical="center" wrapText="1"/>
    </xf>
    <xf numFmtId="166" fontId="23" fillId="0" borderId="1" xfId="0" applyNumberFormat="1" applyFont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49" fontId="2" fillId="2" borderId="19" xfId="0" applyNumberFormat="1" applyFont="1" applyFill="1" applyBorder="1" applyAlignment="1" applyProtection="1">
      <alignment horizontal="center" vertical="center" wrapText="1"/>
    </xf>
    <xf numFmtId="166" fontId="6" fillId="0" borderId="20" xfId="0" applyNumberFormat="1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 wrapText="1"/>
    </xf>
    <xf numFmtId="49" fontId="6" fillId="2" borderId="6" xfId="0" applyNumberFormat="1" applyFont="1" applyFill="1" applyBorder="1" applyAlignment="1" applyProtection="1">
      <alignment horizontal="center" shrinkToFit="1"/>
    </xf>
    <xf numFmtId="49" fontId="6" fillId="0" borderId="6" xfId="0" applyNumberFormat="1" applyFont="1" applyBorder="1" applyAlignment="1" applyProtection="1">
      <alignment horizontal="center" shrinkToFit="1"/>
    </xf>
    <xf numFmtId="166" fontId="6" fillId="0" borderId="21" xfId="0" applyNumberFormat="1" applyFont="1" applyBorder="1" applyAlignment="1" applyProtection="1">
      <alignment horizontal="center" shrinkToFit="1"/>
    </xf>
    <xf numFmtId="166" fontId="6" fillId="0" borderId="1" xfId="0" applyNumberFormat="1" applyFont="1" applyBorder="1" applyAlignment="1" applyProtection="1">
      <alignment horizontal="center" shrinkToFit="1"/>
    </xf>
    <xf numFmtId="49" fontId="6" fillId="2" borderId="1" xfId="0" applyNumberFormat="1" applyFont="1" applyFill="1" applyBorder="1" applyAlignment="1" applyProtection="1">
      <alignment horizontal="center" shrinkToFit="1"/>
    </xf>
    <xf numFmtId="49" fontId="6" fillId="2" borderId="1" xfId="0" applyNumberFormat="1" applyFont="1" applyFill="1" applyBorder="1" applyAlignment="1" applyProtection="1">
      <alignment horizontal="center"/>
    </xf>
    <xf numFmtId="166" fontId="6" fillId="0" borderId="11" xfId="0" applyNumberFormat="1" applyFont="1" applyBorder="1" applyAlignment="1" applyProtection="1">
      <alignment horizontal="center"/>
    </xf>
    <xf numFmtId="166" fontId="6" fillId="0" borderId="1" xfId="0" applyNumberFormat="1" applyFont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 shrinkToFit="1"/>
    </xf>
    <xf numFmtId="49" fontId="2" fillId="2" borderId="1" xfId="0" applyNumberFormat="1" applyFont="1" applyFill="1" applyBorder="1" applyAlignment="1" applyProtection="1">
      <alignment horizontal="center"/>
    </xf>
    <xf numFmtId="166" fontId="2" fillId="0" borderId="11" xfId="0" applyNumberFormat="1" applyFont="1" applyBorder="1" applyAlignment="1" applyProtection="1">
      <alignment horizontal="center"/>
    </xf>
    <xf numFmtId="166" fontId="2" fillId="0" borderId="1" xfId="0" applyNumberFormat="1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166" fontId="6" fillId="0" borderId="11" xfId="0" applyNumberFormat="1" applyFont="1" applyBorder="1" applyAlignment="1" applyProtection="1">
      <alignment horizontal="center" shrinkToFit="1"/>
    </xf>
    <xf numFmtId="166" fontId="2" fillId="0" borderId="11" xfId="0" applyNumberFormat="1" applyFont="1" applyBorder="1" applyAlignment="1" applyProtection="1">
      <alignment horizontal="center" shrinkToFit="1"/>
    </xf>
    <xf numFmtId="166" fontId="2" fillId="0" borderId="1" xfId="0" applyNumberFormat="1" applyFont="1" applyBorder="1" applyAlignment="1" applyProtection="1">
      <alignment horizontal="center" shrinkToFit="1"/>
    </xf>
    <xf numFmtId="49" fontId="6" fillId="0" borderId="1" xfId="0" applyNumberFormat="1" applyFont="1" applyBorder="1" applyAlignment="1" applyProtection="1">
      <alignment horizontal="center" shrinkToFit="1"/>
    </xf>
    <xf numFmtId="0" fontId="23" fillId="2" borderId="0" xfId="0" applyFont="1" applyFill="1" applyAlignment="1" applyProtection="1">
      <alignment horizontal="center"/>
    </xf>
    <xf numFmtId="166" fontId="2" fillId="2" borderId="11" xfId="0" applyNumberFormat="1" applyFont="1" applyFill="1" applyBorder="1" applyAlignment="1" applyProtection="1">
      <alignment horizontal="center"/>
    </xf>
    <xf numFmtId="166" fontId="6" fillId="0" borderId="11" xfId="0" applyNumberFormat="1" applyFont="1" applyBorder="1" applyAlignment="1" applyProtection="1">
      <alignment horizontal="center" vertical="center" shrinkToFit="1"/>
    </xf>
    <xf numFmtId="166" fontId="6" fillId="0" borderId="1" xfId="0" applyNumberFormat="1" applyFont="1" applyBorder="1" applyAlignment="1" applyProtection="1">
      <alignment horizontal="center" vertical="center" shrinkToFit="1"/>
    </xf>
    <xf numFmtId="166" fontId="6" fillId="2" borderId="11" xfId="0" applyNumberFormat="1" applyFont="1" applyFill="1" applyBorder="1" applyAlignment="1" applyProtection="1">
      <alignment horizontal="center" vertical="center"/>
    </xf>
    <xf numFmtId="166" fontId="6" fillId="2" borderId="1" xfId="0" applyNumberFormat="1" applyFont="1" applyFill="1" applyBorder="1" applyAlignment="1" applyProtection="1">
      <alignment horizontal="center" vertical="center"/>
    </xf>
    <xf numFmtId="166" fontId="2" fillId="2" borderId="1" xfId="0" applyNumberFormat="1" applyFont="1" applyFill="1" applyBorder="1" applyAlignment="1" applyProtection="1">
      <alignment horizontal="center"/>
    </xf>
    <xf numFmtId="166" fontId="2" fillId="2" borderId="11" xfId="0" applyNumberFormat="1" applyFont="1" applyFill="1" applyBorder="1" applyAlignment="1" applyProtection="1">
      <alignment horizontal="center" vertical="center"/>
    </xf>
    <xf numFmtId="166" fontId="23" fillId="2" borderId="1" xfId="0" applyNumberFormat="1" applyFont="1" applyFill="1" applyBorder="1" applyAlignment="1" applyProtection="1">
      <alignment horizontal="center" vertical="center"/>
    </xf>
    <xf numFmtId="166" fontId="2" fillId="2" borderId="1" xfId="0" applyNumberFormat="1" applyFont="1" applyFill="1" applyBorder="1" applyAlignment="1" applyProtection="1">
      <alignment horizontal="center" vertical="center"/>
    </xf>
    <xf numFmtId="0" fontId="37" fillId="0" borderId="10" xfId="0" applyFont="1" applyBorder="1" applyAlignment="1" applyProtection="1"/>
    <xf numFmtId="166" fontId="22" fillId="2" borderId="1" xfId="0" applyNumberFormat="1" applyFont="1" applyFill="1" applyBorder="1" applyAlignment="1" applyProtection="1">
      <alignment horizontal="center" vertical="center"/>
    </xf>
    <xf numFmtId="0" fontId="38" fillId="0" borderId="10" xfId="0" applyFont="1" applyBorder="1" applyAlignment="1" applyProtection="1"/>
    <xf numFmtId="166" fontId="39" fillId="2" borderId="1" xfId="0" applyNumberFormat="1" applyFont="1" applyFill="1" applyBorder="1" applyAlignment="1" applyProtection="1">
      <alignment horizontal="center" vertical="center"/>
    </xf>
    <xf numFmtId="166" fontId="6" fillId="0" borderId="11" xfId="0" applyNumberFormat="1" applyFont="1" applyBorder="1" applyAlignment="1" applyProtection="1">
      <alignment horizontal="center" vertical="center"/>
    </xf>
    <xf numFmtId="166" fontId="6" fillId="0" borderId="1" xfId="0" applyNumberFormat="1" applyFont="1" applyBorder="1" applyAlignment="1" applyProtection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left" wrapText="1"/>
    </xf>
    <xf numFmtId="166" fontId="6" fillId="2" borderId="11" xfId="0" applyNumberFormat="1" applyFont="1" applyFill="1" applyBorder="1" applyAlignment="1" applyProtection="1">
      <alignment horizontal="center"/>
    </xf>
    <xf numFmtId="166" fontId="6" fillId="2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34" fillId="2" borderId="1" xfId="0" applyFont="1" applyFill="1" applyBorder="1" applyAlignment="1" applyProtection="1">
      <alignment vertical="center" wrapText="1"/>
    </xf>
    <xf numFmtId="49" fontId="34" fillId="2" borderId="1" xfId="0" applyNumberFormat="1" applyFont="1" applyFill="1" applyBorder="1" applyAlignment="1" applyProtection="1">
      <alignment horizontal="center" vertical="center"/>
    </xf>
    <xf numFmtId="166" fontId="34" fillId="0" borderId="1" xfId="0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/>
    <xf numFmtId="170" fontId="2" fillId="0" borderId="0" xfId="0" applyNumberFormat="1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 vertical="center" wrapText="1" shrinkToFit="1"/>
    </xf>
    <xf numFmtId="0" fontId="33" fillId="0" borderId="1" xfId="0" applyFont="1" applyBorder="1" applyAlignment="1" applyProtection="1">
      <alignment horizontal="center" vertical="center"/>
    </xf>
    <xf numFmtId="0" fontId="24" fillId="0" borderId="0" xfId="0" applyFont="1" applyAlignment="1" applyProtection="1"/>
    <xf numFmtId="0" fontId="24" fillId="0" borderId="1" xfId="0" applyFont="1" applyBorder="1" applyAlignment="1" applyProtection="1">
      <alignment horizontal="left" vertical="center" wrapText="1" shrinkToFit="1"/>
    </xf>
    <xf numFmtId="165" fontId="6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/>
    </xf>
    <xf numFmtId="170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top"/>
    </xf>
    <xf numFmtId="0" fontId="20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/>
    </xf>
    <xf numFmtId="0" fontId="20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top" wrapText="1"/>
    </xf>
    <xf numFmtId="170" fontId="20" fillId="2" borderId="1" xfId="0" applyNumberFormat="1" applyFont="1" applyFill="1" applyBorder="1" applyAlignment="1" applyProtection="1"/>
    <xf numFmtId="170" fontId="20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/>
    <xf numFmtId="0" fontId="6" fillId="2" borderId="1" xfId="0" applyFont="1" applyFill="1" applyBorder="1" applyAlignment="1" applyProtection="1">
      <alignment vertical="top"/>
    </xf>
    <xf numFmtId="170" fontId="40" fillId="2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top" wrapText="1"/>
    </xf>
    <xf numFmtId="0" fontId="33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/>
    </xf>
    <xf numFmtId="170" fontId="33" fillId="0" borderId="1" xfId="0" applyNumberFormat="1" applyFont="1" applyBorder="1" applyAlignment="1" applyProtection="1">
      <alignment horizontal="center" vertical="center" wrapText="1"/>
    </xf>
    <xf numFmtId="0" fontId="41" fillId="0" borderId="0" xfId="0" applyFont="1" applyAlignment="1" applyProtection="1"/>
    <xf numFmtId="0" fontId="44" fillId="0" borderId="0" xfId="0" applyFont="1" applyAlignment="1" applyProtection="1">
      <alignment horizontal="center" wrapText="1"/>
    </xf>
    <xf numFmtId="0" fontId="14" fillId="0" borderId="0" xfId="0" applyFont="1" applyAlignment="1" applyProtection="1"/>
    <xf numFmtId="0" fontId="43" fillId="0" borderId="0" xfId="0" applyFont="1" applyBorder="1" applyAlignment="1" applyProtection="1">
      <alignment horizontal="right"/>
    </xf>
    <xf numFmtId="0" fontId="41" fillId="0" borderId="1" xfId="0" applyFont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center" vertical="center"/>
    </xf>
    <xf numFmtId="0" fontId="45" fillId="0" borderId="1" xfId="0" applyFont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wrapText="1"/>
    </xf>
    <xf numFmtId="0" fontId="45" fillId="0" borderId="0" xfId="0" applyFont="1" applyAlignment="1" applyProtection="1">
      <alignment horizontal="center" wrapText="1"/>
    </xf>
    <xf numFmtId="0" fontId="45" fillId="0" borderId="0" xfId="0" applyFont="1" applyAlignment="1" applyProtection="1">
      <alignment wrapText="1"/>
    </xf>
    <xf numFmtId="0" fontId="45" fillId="0" borderId="0" xfId="0" applyFont="1" applyAlignment="1" applyProtection="1"/>
    <xf numFmtId="0" fontId="43" fillId="0" borderId="0" xfId="0" applyFont="1" applyBorder="1" applyAlignment="1" applyProtection="1"/>
    <xf numFmtId="165" fontId="45" fillId="0" borderId="1" xfId="0" applyNumberFormat="1" applyFont="1" applyBorder="1" applyAlignment="1" applyProtection="1">
      <alignment horizontal="center" vertical="center" wrapText="1"/>
    </xf>
    <xf numFmtId="0" fontId="43" fillId="0" borderId="0" xfId="0" applyFont="1" applyAlignment="1" applyProtection="1"/>
    <xf numFmtId="0" fontId="15" fillId="2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170" fontId="45" fillId="0" borderId="1" xfId="0" applyNumberFormat="1" applyFont="1" applyBorder="1" applyAlignment="1" applyProtection="1">
      <alignment horizontal="center" vertical="center" wrapText="1"/>
    </xf>
    <xf numFmtId="0" fontId="23" fillId="2" borderId="0" xfId="0" applyFont="1" applyFill="1" applyAlignment="1" applyProtection="1">
      <alignment horizontal="left" vertical="center"/>
    </xf>
    <xf numFmtId="0" fontId="23" fillId="2" borderId="0" xfId="0" applyFont="1" applyFill="1" applyAlignment="1" applyProtection="1">
      <alignment horizontal="center" vertical="center"/>
    </xf>
    <xf numFmtId="0" fontId="23" fillId="2" borderId="0" xfId="0" applyFont="1" applyFill="1" applyAlignment="1" applyProtection="1"/>
    <xf numFmtId="0" fontId="2" fillId="2" borderId="0" xfId="0" applyFont="1" applyFill="1" applyBorder="1" applyAlignment="1" applyProtection="1">
      <alignment horizontal="right" wrapText="1"/>
    </xf>
    <xf numFmtId="0" fontId="23" fillId="2" borderId="1" xfId="0" applyFon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4" fillId="2" borderId="0" xfId="0" applyFont="1" applyFill="1" applyAlignment="1" applyProtection="1"/>
    <xf numFmtId="0" fontId="40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left" vertical="center" wrapText="1" shrinkToFit="1"/>
    </xf>
    <xf numFmtId="170" fontId="6" fillId="2" borderId="1" xfId="0" applyNumberFormat="1" applyFont="1" applyFill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right"/>
    </xf>
    <xf numFmtId="170" fontId="6" fillId="0" borderId="1" xfId="0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right"/>
    </xf>
    <xf numFmtId="170" fontId="2" fillId="2" borderId="17" xfId="0" applyNumberFormat="1" applyFont="1" applyFill="1" applyBorder="1" applyAlignment="1" applyProtection="1">
      <alignment horizontal="center" vertical="center"/>
    </xf>
    <xf numFmtId="170" fontId="6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170" fontId="2" fillId="2" borderId="1" xfId="0" applyNumberFormat="1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right" wrapText="1"/>
    </xf>
    <xf numFmtId="0" fontId="24" fillId="0" borderId="1" xfId="0" applyFont="1" applyBorder="1" applyAlignment="1" applyProtection="1">
      <alignment horizontal="left" wrapText="1" shrinkToFit="1"/>
    </xf>
    <xf numFmtId="0" fontId="33" fillId="0" borderId="1" xfId="0" applyFont="1" applyBorder="1" applyAlignment="1" applyProtection="1">
      <alignment horizontal="right" wrapText="1"/>
    </xf>
    <xf numFmtId="0" fontId="23" fillId="0" borderId="1" xfId="0" applyFont="1" applyBorder="1" applyAlignment="1" applyProtection="1">
      <alignment horizontal="left" wrapText="1" indent="1"/>
    </xf>
    <xf numFmtId="170" fontId="24" fillId="0" borderId="1" xfId="0" applyNumberFormat="1" applyFont="1" applyBorder="1" applyAlignment="1" applyProtection="1">
      <alignment horizontal="center" vertical="center" wrapText="1" shrinkToFit="1"/>
    </xf>
    <xf numFmtId="170" fontId="2" fillId="0" borderId="1" xfId="0" applyNumberFormat="1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left" wrapText="1" indent="1"/>
    </xf>
    <xf numFmtId="170" fontId="6" fillId="0" borderId="1" xfId="0" applyNumberFormat="1" applyFont="1" applyBorder="1" applyAlignment="1" applyProtection="1">
      <alignment horizontal="center" vertical="center"/>
    </xf>
    <xf numFmtId="170" fontId="2" fillId="2" borderId="1" xfId="0" applyNumberFormat="1" applyFont="1" applyFill="1" applyBorder="1" applyAlignment="1" applyProtection="1">
      <alignment horizontal="center" vertical="center"/>
    </xf>
    <xf numFmtId="165" fontId="24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165" fontId="23" fillId="0" borderId="1" xfId="0" applyNumberFormat="1" applyFont="1" applyBorder="1" applyAlignment="1" applyProtection="1">
      <alignment horizontal="center" vertical="center"/>
    </xf>
    <xf numFmtId="0" fontId="33" fillId="2" borderId="0" xfId="0" applyFont="1" applyFill="1" applyAlignment="1" applyProtection="1"/>
    <xf numFmtId="0" fontId="3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/>
    <xf numFmtId="0" fontId="3" fillId="0" borderId="0" xfId="0" applyFont="1" applyBorder="1" applyAlignment="1" applyProtection="1">
      <alignment horizontal="right" vertical="top" wrapText="1"/>
    </xf>
    <xf numFmtId="0" fontId="3" fillId="0" borderId="0" xfId="0" applyFont="1" applyAlignment="1" applyProtection="1">
      <alignment wrapText="1"/>
    </xf>
    <xf numFmtId="0" fontId="20" fillId="0" borderId="1" xfId="0" applyFont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center" vertical="center" wrapText="1" shrinkToFit="1"/>
    </xf>
    <xf numFmtId="165" fontId="2" fillId="0" borderId="1" xfId="0" applyNumberFormat="1" applyFont="1" applyBorder="1" applyAlignment="1" applyProtection="1">
      <alignment horizontal="center" vertical="center" wrapText="1"/>
    </xf>
    <xf numFmtId="0" fontId="46" fillId="0" borderId="0" xfId="0" applyFont="1" applyAlignment="1" applyProtection="1"/>
    <xf numFmtId="0" fontId="40" fillId="0" borderId="1" xfId="0" applyFont="1" applyBorder="1" applyAlignment="1" applyProtection="1">
      <alignment horizontal="right" wrapText="1"/>
    </xf>
    <xf numFmtId="0" fontId="46" fillId="0" borderId="1" xfId="0" applyFont="1" applyBorder="1" applyAlignment="1" applyProtection="1">
      <alignment horizontal="left" vertical="center" wrapText="1" shrinkToFit="1"/>
    </xf>
    <xf numFmtId="0" fontId="40" fillId="0" borderId="1" xfId="0" applyFont="1" applyBorder="1" applyAlignment="1" applyProtection="1">
      <alignment wrapText="1"/>
    </xf>
    <xf numFmtId="0" fontId="20" fillId="0" borderId="1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left" vertical="top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vertical="top" wrapText="1"/>
    </xf>
    <xf numFmtId="170" fontId="3" fillId="0" borderId="1" xfId="0" applyNumberFormat="1" applyFont="1" applyBorder="1" applyAlignment="1" applyProtection="1"/>
    <xf numFmtId="0" fontId="3" fillId="0" borderId="1" xfId="0" applyFont="1" applyBorder="1" applyAlignment="1" applyProtection="1">
      <alignment horizontal="center"/>
    </xf>
    <xf numFmtId="0" fontId="45" fillId="2" borderId="1" xfId="0" applyFont="1" applyFill="1" applyBorder="1" applyAlignment="1" applyProtection="1">
      <alignment horizontal="left" wrapText="1" indent="15"/>
    </xf>
    <xf numFmtId="170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/>
    <xf numFmtId="0" fontId="7" fillId="0" borderId="1" xfId="0" applyFont="1" applyBorder="1" applyAlignment="1" applyProtection="1">
      <alignment vertical="top"/>
    </xf>
    <xf numFmtId="170" fontId="7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right" wrapText="1"/>
    </xf>
    <xf numFmtId="0" fontId="7" fillId="2" borderId="1" xfId="0" applyFont="1" applyFill="1" applyBorder="1" applyAlignment="1" applyProtection="1">
      <alignment wrapText="1"/>
    </xf>
    <xf numFmtId="170" fontId="3" fillId="2" borderId="1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 applyProtection="1"/>
    <xf numFmtId="0" fontId="7" fillId="2" borderId="1" xfId="0" applyFont="1" applyFill="1" applyBorder="1" applyAlignment="1" applyProtection="1"/>
    <xf numFmtId="170" fontId="7" fillId="2" borderId="1" xfId="0" applyNumberFormat="1" applyFont="1" applyFill="1" applyBorder="1" applyAlignment="1" applyProtection="1">
      <alignment horizontal="center"/>
    </xf>
    <xf numFmtId="170" fontId="3" fillId="2" borderId="1" xfId="0" applyNumberFormat="1" applyFont="1" applyFill="1" applyBorder="1" applyAlignment="1" applyProtection="1"/>
    <xf numFmtId="0" fontId="7" fillId="0" borderId="1" xfId="0" applyFont="1" applyBorder="1" applyAlignment="1" applyProtection="1">
      <alignment wrapText="1"/>
    </xf>
    <xf numFmtId="165" fontId="3" fillId="0" borderId="0" xfId="0" applyNumberFormat="1" applyFont="1" applyAlignment="1" applyProtection="1">
      <alignment horizontal="center" vertical="top"/>
    </xf>
    <xf numFmtId="0" fontId="4" fillId="2" borderId="0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top" wrapText="1"/>
    </xf>
    <xf numFmtId="0" fontId="0" fillId="0" borderId="0" xfId="0" applyFont="1" applyAlignment="1" applyProtection="1"/>
    <xf numFmtId="0" fontId="11" fillId="0" borderId="0" xfId="0" applyFont="1" applyAlignment="1" applyProtection="1">
      <alignment wrapText="1"/>
    </xf>
    <xf numFmtId="0" fontId="47" fillId="0" borderId="0" xfId="0" applyFont="1" applyAlignment="1" applyProtection="1"/>
    <xf numFmtId="0" fontId="4" fillId="0" borderId="0" xfId="0" applyFont="1" applyAlignment="1" applyProtection="1">
      <alignment horizontal="center" wrapText="1"/>
    </xf>
    <xf numFmtId="0" fontId="48" fillId="0" borderId="0" xfId="0" applyFont="1" applyAlignment="1" applyProtection="1"/>
    <xf numFmtId="0" fontId="46" fillId="0" borderId="0" xfId="0" applyFont="1" applyAlignment="1" applyProtection="1">
      <alignment horizontal="center" wrapText="1"/>
    </xf>
    <xf numFmtId="0" fontId="49" fillId="0" borderId="0" xfId="0" applyFont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wrapText="1"/>
    </xf>
    <xf numFmtId="0" fontId="14" fillId="0" borderId="0" xfId="0" applyFont="1" applyBorder="1" applyAlignment="1" applyProtection="1"/>
    <xf numFmtId="0" fontId="44" fillId="0" borderId="0" xfId="0" applyFont="1" applyBorder="1" applyAlignment="1" applyProtection="1">
      <alignment horizontal="center"/>
    </xf>
    <xf numFmtId="0" fontId="43" fillId="0" borderId="0" xfId="0" applyFont="1" applyAlignment="1" applyProtection="1">
      <alignment horizontal="center" wrapText="1"/>
    </xf>
    <xf numFmtId="0" fontId="43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top" wrapText="1"/>
    </xf>
    <xf numFmtId="0" fontId="8" fillId="0" borderId="0" xfId="0" applyFont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8" fillId="2" borderId="0" xfId="1" applyFont="1" applyFill="1" applyBorder="1" applyAlignment="1" applyProtection="1">
      <alignment horizontal="right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right" vertical="center" wrapText="1"/>
    </xf>
    <xf numFmtId="0" fontId="8" fillId="0" borderId="0" xfId="1" applyFont="1" applyBorder="1" applyAlignment="1" applyProtection="1">
      <alignment horizontal="right" vertical="center" wrapText="1"/>
    </xf>
    <xf numFmtId="169" fontId="2" fillId="0" borderId="0" xfId="1" applyNumberFormat="1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right" vertical="center" wrapText="1"/>
    </xf>
    <xf numFmtId="0" fontId="22" fillId="2" borderId="0" xfId="0" applyFont="1" applyFill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right" vertical="center" wrapText="1"/>
    </xf>
    <xf numFmtId="0" fontId="33" fillId="0" borderId="1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top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/>
    </xf>
    <xf numFmtId="0" fontId="45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right" wrapText="1"/>
    </xf>
    <xf numFmtId="0" fontId="43" fillId="0" borderId="0" xfId="0" applyFont="1" applyBorder="1" applyAlignment="1" applyProtection="1">
      <alignment horizontal="center" wrapText="1"/>
    </xf>
    <xf numFmtId="0" fontId="44" fillId="0" borderId="0" xfId="0" applyFont="1" applyBorder="1" applyAlignment="1" applyProtection="1">
      <alignment horizont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top" wrapText="1"/>
    </xf>
    <xf numFmtId="0" fontId="46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right" vertical="top" wrapText="1"/>
    </xf>
    <xf numFmtId="0" fontId="7" fillId="0" borderId="16" xfId="0" applyFont="1" applyBorder="1" applyAlignment="1" applyProtection="1">
      <alignment horizontal="center" vertical="top" wrapText="1"/>
    </xf>
    <xf numFmtId="0" fontId="46" fillId="0" borderId="0" xfId="0" applyFont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3"/>
  <sheetViews>
    <sheetView zoomScaleNormal="100" workbookViewId="0">
      <selection activeCell="C7" sqref="C7"/>
    </sheetView>
  </sheetViews>
  <sheetFormatPr defaultColWidth="8.85546875" defaultRowHeight="15.75" x14ac:dyDescent="0.25"/>
  <cols>
    <col min="1" max="1" width="83.42578125" style="1" customWidth="1"/>
    <col min="2" max="2" width="33.28515625" style="2" customWidth="1"/>
    <col min="3" max="1024" width="8.85546875" style="2"/>
  </cols>
  <sheetData>
    <row r="1" spans="1:2" x14ac:dyDescent="0.25">
      <c r="A1" s="3" t="e">
        <f>+A1:b20b2a1:b18a1:b26b2a1:b18a1:b33b2a1:b18a1:B34</f>
        <v>#NAME?</v>
      </c>
      <c r="B1" s="4" t="s">
        <v>0</v>
      </c>
    </row>
    <row r="2" spans="1:2" ht="165" x14ac:dyDescent="0.25">
      <c r="A2" s="3"/>
      <c r="B2" s="5" t="s">
        <v>1</v>
      </c>
    </row>
    <row r="3" spans="1:2" x14ac:dyDescent="0.25">
      <c r="A3" s="3"/>
    </row>
    <row r="4" spans="1:2" ht="36.6" customHeight="1" x14ac:dyDescent="0.25">
      <c r="A4" s="592" t="s">
        <v>2</v>
      </c>
      <c r="B4" s="592"/>
    </row>
    <row r="5" spans="1:2" x14ac:dyDescent="0.25">
      <c r="A5" s="6"/>
    </row>
    <row r="6" spans="1:2" x14ac:dyDescent="0.25">
      <c r="A6" s="7" t="s">
        <v>3</v>
      </c>
      <c r="B6" s="8" t="s">
        <v>4</v>
      </c>
    </row>
    <row r="7" spans="1:2" ht="69.75" customHeight="1" x14ac:dyDescent="0.25">
      <c r="A7" s="9" t="s">
        <v>5</v>
      </c>
      <c r="B7" s="10" t="s">
        <v>6</v>
      </c>
    </row>
    <row r="8" spans="1:2" x14ac:dyDescent="0.25">
      <c r="A8" s="11" t="s">
        <v>7</v>
      </c>
      <c r="B8" s="12">
        <v>2</v>
      </c>
    </row>
    <row r="9" spans="1:2" ht="31.5" x14ac:dyDescent="0.25">
      <c r="A9" s="11" t="s">
        <v>8</v>
      </c>
      <c r="B9" s="12">
        <v>45</v>
      </c>
    </row>
    <row r="10" spans="1:2" ht="31.5" hidden="1" x14ac:dyDescent="0.25">
      <c r="A10" s="11" t="s">
        <v>9</v>
      </c>
      <c r="B10" s="12">
        <v>70</v>
      </c>
    </row>
    <row r="11" spans="1:2" ht="31.5" x14ac:dyDescent="0.25">
      <c r="A11" s="11" t="s">
        <v>10</v>
      </c>
      <c r="B11" s="12">
        <v>50</v>
      </c>
    </row>
    <row r="12" spans="1:2" ht="47.25" x14ac:dyDescent="0.25">
      <c r="A12" s="11" t="s">
        <v>11</v>
      </c>
      <c r="B12" s="12">
        <v>100</v>
      </c>
    </row>
    <row r="13" spans="1:2" x14ac:dyDescent="0.25">
      <c r="A13" s="11" t="s">
        <v>12</v>
      </c>
      <c r="B13" s="12">
        <v>100</v>
      </c>
    </row>
    <row r="14" spans="1:2" ht="47.25" x14ac:dyDescent="0.25">
      <c r="A14" s="11" t="s">
        <v>13</v>
      </c>
      <c r="B14" s="12">
        <v>100</v>
      </c>
    </row>
    <row r="15" spans="1:2" ht="47.25" x14ac:dyDescent="0.25">
      <c r="A15" s="11" t="s">
        <v>14</v>
      </c>
      <c r="B15" s="12">
        <v>100</v>
      </c>
    </row>
    <row r="16" spans="1:2" ht="31.5" x14ac:dyDescent="0.25">
      <c r="A16" s="13" t="s">
        <v>15</v>
      </c>
      <c r="B16" s="14"/>
    </row>
    <row r="17" spans="1:2" ht="63" x14ac:dyDescent="0.25">
      <c r="A17" s="11" t="s">
        <v>16</v>
      </c>
      <c r="B17" s="12">
        <v>100</v>
      </c>
    </row>
    <row r="18" spans="1:2" ht="78.75" x14ac:dyDescent="0.25">
      <c r="A18" s="11" t="s">
        <v>17</v>
      </c>
      <c r="B18" s="12">
        <v>100</v>
      </c>
    </row>
    <row r="19" spans="1:2" ht="47.25" x14ac:dyDescent="0.25">
      <c r="A19" s="13" t="s">
        <v>18</v>
      </c>
      <c r="B19" s="14"/>
    </row>
    <row r="20" spans="1:2" ht="31.5" x14ac:dyDescent="0.25">
      <c r="A20" s="11" t="s">
        <v>19</v>
      </c>
      <c r="B20" s="12">
        <v>100</v>
      </c>
    </row>
    <row r="21" spans="1:2" ht="31.5" x14ac:dyDescent="0.25">
      <c r="A21" s="13" t="s">
        <v>20</v>
      </c>
      <c r="B21" s="15"/>
    </row>
    <row r="22" spans="1:2" ht="78.75" x14ac:dyDescent="0.25">
      <c r="A22" s="16" t="s">
        <v>21</v>
      </c>
      <c r="B22" s="12">
        <v>15</v>
      </c>
    </row>
    <row r="23" spans="1:2" ht="78.75" x14ac:dyDescent="0.25">
      <c r="A23" s="11" t="s">
        <v>22</v>
      </c>
      <c r="B23" s="12">
        <v>100</v>
      </c>
    </row>
    <row r="24" spans="1:2" ht="64.5" customHeight="1" x14ac:dyDescent="0.25">
      <c r="A24" s="11" t="s">
        <v>23</v>
      </c>
      <c r="B24" s="12">
        <v>100</v>
      </c>
    </row>
    <row r="25" spans="1:2" ht="31.5" x14ac:dyDescent="0.25">
      <c r="A25" s="11" t="s">
        <v>24</v>
      </c>
      <c r="B25" s="12">
        <v>100</v>
      </c>
    </row>
    <row r="26" spans="1:2" ht="47.25" x14ac:dyDescent="0.25">
      <c r="A26" s="11" t="s">
        <v>25</v>
      </c>
      <c r="B26" s="12">
        <v>100</v>
      </c>
    </row>
    <row r="27" spans="1:2" ht="31.5" x14ac:dyDescent="0.25">
      <c r="A27" s="11" t="s">
        <v>26</v>
      </c>
      <c r="B27" s="12"/>
    </row>
    <row r="28" spans="1:2" ht="63" x14ac:dyDescent="0.25">
      <c r="A28" s="11" t="s">
        <v>27</v>
      </c>
      <c r="B28" s="12">
        <v>100</v>
      </c>
    </row>
    <row r="29" spans="1:2" ht="78.75" x14ac:dyDescent="0.25">
      <c r="A29" s="11" t="s">
        <v>28</v>
      </c>
      <c r="B29" s="12">
        <v>100</v>
      </c>
    </row>
    <row r="30" spans="1:2" ht="31.5" x14ac:dyDescent="0.25">
      <c r="A30" s="13" t="s">
        <v>29</v>
      </c>
      <c r="B30" s="15"/>
    </row>
    <row r="31" spans="1:2" ht="31.5" x14ac:dyDescent="0.25">
      <c r="A31" s="11" t="s">
        <v>30</v>
      </c>
      <c r="B31" s="12">
        <v>100</v>
      </c>
    </row>
    <row r="32" spans="1:2" ht="31.5" x14ac:dyDescent="0.25">
      <c r="A32" s="13" t="s">
        <v>31</v>
      </c>
      <c r="B32" s="15"/>
    </row>
    <row r="33" spans="1:2" ht="78.75" x14ac:dyDescent="0.25">
      <c r="A33" s="11" t="s">
        <v>32</v>
      </c>
      <c r="B33" s="12">
        <v>100</v>
      </c>
    </row>
    <row r="34" spans="1:2" ht="94.5" x14ac:dyDescent="0.25">
      <c r="A34" s="11" t="s">
        <v>33</v>
      </c>
      <c r="B34" s="12">
        <v>100</v>
      </c>
    </row>
    <row r="35" spans="1:2" ht="78.75" x14ac:dyDescent="0.25">
      <c r="A35" s="11" t="s">
        <v>34</v>
      </c>
      <c r="B35" s="12">
        <v>100</v>
      </c>
    </row>
    <row r="36" spans="1:2" ht="94.5" x14ac:dyDescent="0.25">
      <c r="A36" s="11" t="s">
        <v>35</v>
      </c>
      <c r="B36" s="12">
        <v>100</v>
      </c>
    </row>
    <row r="37" spans="1:2" ht="49.5" customHeight="1" x14ac:dyDescent="0.25">
      <c r="A37" s="11" t="s">
        <v>36</v>
      </c>
      <c r="B37" s="12">
        <v>100</v>
      </c>
    </row>
    <row r="38" spans="1:2" x14ac:dyDescent="0.25">
      <c r="A38" s="13" t="s">
        <v>37</v>
      </c>
      <c r="B38" s="15"/>
    </row>
    <row r="39" spans="1:2" ht="42.75" customHeight="1" x14ac:dyDescent="0.25">
      <c r="A39" s="11" t="s">
        <v>38</v>
      </c>
      <c r="B39" s="12">
        <v>100</v>
      </c>
    </row>
    <row r="40" spans="1:2" x14ac:dyDescent="0.25">
      <c r="A40" s="13" t="s">
        <v>39</v>
      </c>
      <c r="B40" s="15"/>
    </row>
    <row r="41" spans="1:2" ht="31.5" x14ac:dyDescent="0.25">
      <c r="A41" s="11" t="s">
        <v>40</v>
      </c>
      <c r="B41" s="12">
        <v>100</v>
      </c>
    </row>
    <row r="42" spans="1:2" x14ac:dyDescent="0.25">
      <c r="A42" s="11" t="s">
        <v>41</v>
      </c>
      <c r="B42" s="12">
        <v>100</v>
      </c>
    </row>
    <row r="43" spans="1:2" x14ac:dyDescent="0.25">
      <c r="A43" s="3" t="s">
        <v>42</v>
      </c>
    </row>
  </sheetData>
  <mergeCells count="1">
    <mergeCell ref="A4:B4"/>
  </mergeCells>
  <pageMargins left="0" right="0" top="0" bottom="0" header="0.511811023622047" footer="0.511811023622047"/>
  <pageSetup paperSize="9" fitToHeight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12"/>
  <sheetViews>
    <sheetView zoomScaleNormal="100" workbookViewId="0">
      <selection activeCell="H6" sqref="H6"/>
    </sheetView>
  </sheetViews>
  <sheetFormatPr defaultColWidth="9.140625" defaultRowHeight="15.75" outlineLevelRow="1" x14ac:dyDescent="0.25"/>
  <cols>
    <col min="1" max="1" width="72.140625" style="195" customWidth="1"/>
    <col min="2" max="2" width="9.5703125" style="195" customWidth="1"/>
    <col min="3" max="3" width="8.7109375" style="195" customWidth="1"/>
    <col min="4" max="4" width="17" style="196" customWidth="1"/>
    <col min="5" max="5" width="19.140625" style="196" customWidth="1"/>
    <col min="6" max="6" width="9" style="196" customWidth="1"/>
    <col min="7" max="7" width="15.28515625" style="195" customWidth="1"/>
    <col min="8" max="8" width="17" style="195" customWidth="1"/>
    <col min="9" max="9" width="21" style="233" customWidth="1"/>
    <col min="10" max="10" width="17.5703125" style="199" customWidth="1"/>
    <col min="11" max="11" width="12" style="199" customWidth="1"/>
    <col min="12" max="12" width="11.42578125" style="199" customWidth="1"/>
    <col min="13" max="256" width="9.140625" style="199"/>
    <col min="257" max="257" width="72.140625" style="199" customWidth="1"/>
    <col min="258" max="258" width="9.5703125" style="199" customWidth="1"/>
    <col min="259" max="259" width="8.7109375" style="199" customWidth="1"/>
    <col min="260" max="260" width="17" style="199" customWidth="1"/>
    <col min="261" max="261" width="19.140625" style="199" customWidth="1"/>
    <col min="262" max="262" width="9" style="199" customWidth="1"/>
    <col min="263" max="263" width="15.28515625" style="199" customWidth="1"/>
    <col min="264" max="264" width="17" style="199" customWidth="1"/>
    <col min="265" max="265" width="21" style="199" customWidth="1"/>
    <col min="266" max="266" width="17.5703125" style="199" customWidth="1"/>
    <col min="267" max="267" width="12" style="199" customWidth="1"/>
    <col min="268" max="268" width="11.42578125" style="199" customWidth="1"/>
    <col min="269" max="512" width="9.140625" style="199"/>
    <col min="513" max="513" width="72.140625" style="199" customWidth="1"/>
    <col min="514" max="514" width="9.5703125" style="199" customWidth="1"/>
    <col min="515" max="515" width="8.7109375" style="199" customWidth="1"/>
    <col min="516" max="516" width="17" style="199" customWidth="1"/>
    <col min="517" max="517" width="19.140625" style="199" customWidth="1"/>
    <col min="518" max="518" width="9" style="199" customWidth="1"/>
    <col min="519" max="519" width="15.28515625" style="199" customWidth="1"/>
    <col min="520" max="520" width="17" style="199" customWidth="1"/>
    <col min="521" max="521" width="21" style="199" customWidth="1"/>
    <col min="522" max="522" width="17.5703125" style="199" customWidth="1"/>
    <col min="523" max="523" width="12" style="199" customWidth="1"/>
    <col min="524" max="524" width="11.42578125" style="199" customWidth="1"/>
    <col min="525" max="768" width="9.140625" style="199"/>
    <col min="769" max="769" width="72.140625" style="199" customWidth="1"/>
    <col min="770" max="770" width="9.5703125" style="199" customWidth="1"/>
    <col min="771" max="771" width="8.7109375" style="199" customWidth="1"/>
    <col min="772" max="772" width="17" style="199" customWidth="1"/>
    <col min="773" max="773" width="19.140625" style="199" customWidth="1"/>
    <col min="774" max="774" width="9" style="199" customWidth="1"/>
    <col min="775" max="775" width="15.28515625" style="199" customWidth="1"/>
    <col min="776" max="776" width="17" style="199" customWidth="1"/>
    <col min="777" max="777" width="21" style="199" customWidth="1"/>
    <col min="778" max="778" width="17.5703125" style="199" customWidth="1"/>
    <col min="779" max="779" width="12" style="199" customWidth="1"/>
    <col min="780" max="780" width="11.42578125" style="199" customWidth="1"/>
    <col min="781" max="1024" width="9.140625" style="199"/>
  </cols>
  <sheetData>
    <row r="1" spans="1:12" s="199" customFormat="1" ht="147.6" customHeight="1" x14ac:dyDescent="0.25">
      <c r="A1" s="92"/>
      <c r="B1" s="92"/>
      <c r="C1" s="92"/>
      <c r="D1" s="93"/>
      <c r="E1" s="605" t="s">
        <v>469</v>
      </c>
      <c r="F1" s="605"/>
      <c r="G1" s="605"/>
      <c r="H1" s="605"/>
      <c r="K1" s="99"/>
    </row>
    <row r="2" spans="1:12" ht="40.9" customHeight="1" x14ac:dyDescent="0.25">
      <c r="A2" s="604" t="s">
        <v>470</v>
      </c>
      <c r="B2" s="604"/>
      <c r="C2" s="604"/>
      <c r="D2" s="604"/>
      <c r="E2" s="604"/>
      <c r="F2" s="604"/>
      <c r="G2" s="604"/>
      <c r="H2" s="604"/>
      <c r="I2" s="269"/>
    </row>
    <row r="3" spans="1:12" ht="15.6" customHeight="1" x14ac:dyDescent="0.25">
      <c r="A3" s="95"/>
      <c r="B3" s="95"/>
      <c r="C3" s="95"/>
      <c r="D3" s="96"/>
      <c r="E3" s="96"/>
      <c r="F3" s="96"/>
      <c r="G3" s="607" t="s">
        <v>211</v>
      </c>
      <c r="H3" s="607"/>
      <c r="I3" s="235"/>
    </row>
    <row r="4" spans="1:12" ht="57.75" customHeight="1" x14ac:dyDescent="0.25">
      <c r="A4" s="100" t="s">
        <v>212</v>
      </c>
      <c r="B4" s="100" t="s">
        <v>455</v>
      </c>
      <c r="C4" s="100" t="s">
        <v>213</v>
      </c>
      <c r="D4" s="100" t="s">
        <v>214</v>
      </c>
      <c r="E4" s="100" t="s">
        <v>215</v>
      </c>
      <c r="F4" s="100" t="s">
        <v>216</v>
      </c>
      <c r="G4" s="270" t="s">
        <v>435</v>
      </c>
      <c r="H4" s="270" t="s">
        <v>436</v>
      </c>
      <c r="I4" s="271"/>
    </row>
    <row r="5" spans="1:12" ht="20.25" hidden="1" customHeight="1" outlineLevel="1" x14ac:dyDescent="0.25">
      <c r="A5" s="106"/>
      <c r="B5" s="106"/>
      <c r="C5" s="107"/>
      <c r="D5" s="107"/>
      <c r="E5" s="107"/>
      <c r="F5" s="107"/>
      <c r="G5" s="272"/>
      <c r="H5" s="272"/>
      <c r="I5" s="273"/>
    </row>
    <row r="6" spans="1:12" s="113" customFormat="1" ht="39.6" customHeight="1" x14ac:dyDescent="0.25">
      <c r="A6" s="240" t="s">
        <v>221</v>
      </c>
      <c r="B6" s="274">
        <v>525</v>
      </c>
      <c r="C6" s="223" t="s">
        <v>225</v>
      </c>
      <c r="D6" s="223" t="s">
        <v>225</v>
      </c>
      <c r="E6" s="223" t="s">
        <v>226</v>
      </c>
      <c r="F6" s="223" t="s">
        <v>227</v>
      </c>
      <c r="G6" s="275">
        <f>G7+G47+G88+G115+G158+G190+G206+G212</f>
        <v>4374.8</v>
      </c>
      <c r="H6" s="275">
        <f>H7+H47+H88+H115+H158+H190+H206+H212</f>
        <v>4500.4000000000005</v>
      </c>
      <c r="I6" s="276"/>
      <c r="J6" s="206"/>
      <c r="K6" s="206"/>
      <c r="L6" s="206"/>
    </row>
    <row r="7" spans="1:12" ht="23.25" customHeight="1" x14ac:dyDescent="0.25">
      <c r="A7" s="146" t="s">
        <v>223</v>
      </c>
      <c r="B7" s="274">
        <v>525</v>
      </c>
      <c r="C7" s="223" t="s">
        <v>224</v>
      </c>
      <c r="D7" s="223" t="s">
        <v>225</v>
      </c>
      <c r="E7" s="223" t="s">
        <v>226</v>
      </c>
      <c r="F7" s="223" t="s">
        <v>227</v>
      </c>
      <c r="G7" s="224">
        <f>G8+G15+G41</f>
        <v>2108.3000000000002</v>
      </c>
      <c r="H7" s="224">
        <f>H8+H15+H41</f>
        <v>2084.1</v>
      </c>
      <c r="I7" s="277"/>
      <c r="J7" s="208"/>
      <c r="K7" s="208"/>
      <c r="L7" s="208"/>
    </row>
    <row r="8" spans="1:12" ht="31.5" x14ac:dyDescent="0.25">
      <c r="A8" s="117" t="s">
        <v>228</v>
      </c>
      <c r="B8" s="274">
        <v>525</v>
      </c>
      <c r="C8" s="223" t="s">
        <v>224</v>
      </c>
      <c r="D8" s="223" t="s">
        <v>229</v>
      </c>
      <c r="E8" s="223" t="s">
        <v>226</v>
      </c>
      <c r="F8" s="223" t="s">
        <v>227</v>
      </c>
      <c r="G8" s="212">
        <f t="shared" ref="G8:H10" si="0">G9</f>
        <v>768.2</v>
      </c>
      <c r="H8" s="212">
        <f t="shared" si="0"/>
        <v>768.2</v>
      </c>
      <c r="I8" s="278"/>
    </row>
    <row r="9" spans="1:12" ht="31.5" x14ac:dyDescent="0.25">
      <c r="A9" s="119" t="s">
        <v>230</v>
      </c>
      <c r="B9" s="279">
        <v>525</v>
      </c>
      <c r="C9" s="280" t="s">
        <v>224</v>
      </c>
      <c r="D9" s="280" t="s">
        <v>229</v>
      </c>
      <c r="E9" s="281" t="s">
        <v>231</v>
      </c>
      <c r="F9" s="280" t="s">
        <v>227</v>
      </c>
      <c r="G9" s="210">
        <f t="shared" si="0"/>
        <v>768.2</v>
      </c>
      <c r="H9" s="210">
        <f t="shared" si="0"/>
        <v>768.2</v>
      </c>
      <c r="I9" s="282"/>
    </row>
    <row r="10" spans="1:12" ht="24.75" customHeight="1" x14ac:dyDescent="0.25">
      <c r="A10" s="119" t="s">
        <v>232</v>
      </c>
      <c r="B10" s="279">
        <v>525</v>
      </c>
      <c r="C10" s="280" t="s">
        <v>224</v>
      </c>
      <c r="D10" s="280" t="s">
        <v>229</v>
      </c>
      <c r="E10" s="281" t="s">
        <v>233</v>
      </c>
      <c r="F10" s="280" t="s">
        <v>227</v>
      </c>
      <c r="G10" s="210">
        <f t="shared" si="0"/>
        <v>768.2</v>
      </c>
      <c r="H10" s="210">
        <f t="shared" si="0"/>
        <v>768.2</v>
      </c>
      <c r="I10" s="282"/>
    </row>
    <row r="11" spans="1:12" ht="31.5" x14ac:dyDescent="0.25">
      <c r="A11" s="119" t="s">
        <v>234</v>
      </c>
      <c r="B11" s="279">
        <v>525</v>
      </c>
      <c r="C11" s="280" t="s">
        <v>224</v>
      </c>
      <c r="D11" s="280" t="s">
        <v>229</v>
      </c>
      <c r="E11" s="281" t="s">
        <v>235</v>
      </c>
      <c r="F11" s="280" t="s">
        <v>227</v>
      </c>
      <c r="G11" s="210">
        <f>G13+G14</f>
        <v>768.2</v>
      </c>
      <c r="H11" s="210">
        <f>H13+H14</f>
        <v>768.2</v>
      </c>
      <c r="I11" s="282"/>
    </row>
    <row r="12" spans="1:12" ht="31.5" x14ac:dyDescent="0.25">
      <c r="A12" s="119" t="s">
        <v>236</v>
      </c>
      <c r="B12" s="279">
        <v>525</v>
      </c>
      <c r="C12" s="283" t="s">
        <v>224</v>
      </c>
      <c r="D12" s="283" t="s">
        <v>229</v>
      </c>
      <c r="E12" s="284" t="s">
        <v>235</v>
      </c>
      <c r="F12" s="280" t="s">
        <v>237</v>
      </c>
      <c r="G12" s="210">
        <f>G13+G14</f>
        <v>768.2</v>
      </c>
      <c r="H12" s="210">
        <f>H13+H14</f>
        <v>768.2</v>
      </c>
      <c r="I12" s="282"/>
    </row>
    <row r="13" spans="1:12" ht="31.5" x14ac:dyDescent="0.25">
      <c r="A13" s="119" t="s">
        <v>238</v>
      </c>
      <c r="B13" s="279">
        <v>525</v>
      </c>
      <c r="C13" s="280" t="s">
        <v>224</v>
      </c>
      <c r="D13" s="280" t="s">
        <v>229</v>
      </c>
      <c r="E13" s="281" t="s">
        <v>235</v>
      </c>
      <c r="F13" s="139">
        <v>121</v>
      </c>
      <c r="G13" s="210">
        <f>прил.7!F14</f>
        <v>590</v>
      </c>
      <c r="H13" s="210">
        <f>прил.7!G14</f>
        <v>590</v>
      </c>
      <c r="I13" s="285"/>
    </row>
    <row r="14" spans="1:12" ht="49.5" customHeight="1" x14ac:dyDescent="0.25">
      <c r="A14" s="119" t="s">
        <v>239</v>
      </c>
      <c r="B14" s="279">
        <v>525</v>
      </c>
      <c r="C14" s="280" t="s">
        <v>224</v>
      </c>
      <c r="D14" s="280" t="s">
        <v>229</v>
      </c>
      <c r="E14" s="281" t="s">
        <v>235</v>
      </c>
      <c r="F14" s="139">
        <v>129</v>
      </c>
      <c r="G14" s="210">
        <f>прил.7!F15</f>
        <v>178.2</v>
      </c>
      <c r="H14" s="210">
        <f>прил.7!G15</f>
        <v>178.2</v>
      </c>
      <c r="I14" s="286"/>
    </row>
    <row r="15" spans="1:12" ht="58.5" customHeight="1" x14ac:dyDescent="0.25">
      <c r="A15" s="117" t="s">
        <v>240</v>
      </c>
      <c r="B15" s="274">
        <v>525</v>
      </c>
      <c r="C15" s="223" t="s">
        <v>224</v>
      </c>
      <c r="D15" s="223" t="s">
        <v>241</v>
      </c>
      <c r="E15" s="287" t="s">
        <v>226</v>
      </c>
      <c r="F15" s="223" t="s">
        <v>227</v>
      </c>
      <c r="G15" s="212">
        <f>G16</f>
        <v>1303.9000000000001</v>
      </c>
      <c r="H15" s="212">
        <f>H16</f>
        <v>1279.2</v>
      </c>
      <c r="I15" s="278"/>
    </row>
    <row r="16" spans="1:12" ht="31.5" x14ac:dyDescent="0.25">
      <c r="A16" s="119" t="s">
        <v>242</v>
      </c>
      <c r="B16" s="279">
        <v>525</v>
      </c>
      <c r="C16" s="280" t="s">
        <v>224</v>
      </c>
      <c r="D16" s="280" t="s">
        <v>241</v>
      </c>
      <c r="E16" s="281" t="s">
        <v>231</v>
      </c>
      <c r="F16" s="280" t="s">
        <v>227</v>
      </c>
      <c r="G16" s="210">
        <f>G17</f>
        <v>1303.9000000000001</v>
      </c>
      <c r="H16" s="210">
        <f>H17</f>
        <v>1279.2</v>
      </c>
      <c r="I16" s="282"/>
    </row>
    <row r="17" spans="1:9" ht="31.5" customHeight="1" x14ac:dyDescent="0.25">
      <c r="A17" s="119" t="s">
        <v>243</v>
      </c>
      <c r="B17" s="279">
        <v>525</v>
      </c>
      <c r="C17" s="280" t="s">
        <v>224</v>
      </c>
      <c r="D17" s="280" t="s">
        <v>241</v>
      </c>
      <c r="E17" s="281" t="s">
        <v>244</v>
      </c>
      <c r="F17" s="280" t="s">
        <v>227</v>
      </c>
      <c r="G17" s="210">
        <f>G18+G22</f>
        <v>1303.9000000000001</v>
      </c>
      <c r="H17" s="210">
        <f>H18+H22</f>
        <v>1279.2</v>
      </c>
      <c r="I17" s="282"/>
    </row>
    <row r="18" spans="1:9" ht="37.5" customHeight="1" x14ac:dyDescent="0.25">
      <c r="A18" s="119" t="s">
        <v>245</v>
      </c>
      <c r="B18" s="279">
        <v>525</v>
      </c>
      <c r="C18" s="280" t="s">
        <v>224</v>
      </c>
      <c r="D18" s="280" t="s">
        <v>241</v>
      </c>
      <c r="E18" s="281" t="s">
        <v>246</v>
      </c>
      <c r="F18" s="280" t="s">
        <v>227</v>
      </c>
      <c r="G18" s="210">
        <f>G19</f>
        <v>930.6</v>
      </c>
      <c r="H18" s="210">
        <f>H19</f>
        <v>889.7</v>
      </c>
      <c r="I18" s="282"/>
    </row>
    <row r="19" spans="1:9" ht="33.75" customHeight="1" x14ac:dyDescent="0.25">
      <c r="A19" s="119" t="s">
        <v>236</v>
      </c>
      <c r="B19" s="279">
        <v>525</v>
      </c>
      <c r="C19" s="280" t="s">
        <v>224</v>
      </c>
      <c r="D19" s="280" t="s">
        <v>241</v>
      </c>
      <c r="E19" s="281" t="s">
        <v>246</v>
      </c>
      <c r="F19" s="280" t="s">
        <v>237</v>
      </c>
      <c r="G19" s="210">
        <f>G20+G21</f>
        <v>930.6</v>
      </c>
      <c r="H19" s="210">
        <f>H20+H21</f>
        <v>889.7</v>
      </c>
      <c r="I19" s="282"/>
    </row>
    <row r="20" spans="1:9" ht="45.75" customHeight="1" x14ac:dyDescent="0.25">
      <c r="A20" s="149" t="s">
        <v>238</v>
      </c>
      <c r="B20" s="279">
        <v>525</v>
      </c>
      <c r="C20" s="280" t="s">
        <v>224</v>
      </c>
      <c r="D20" s="280" t="s">
        <v>241</v>
      </c>
      <c r="E20" s="281" t="s">
        <v>246</v>
      </c>
      <c r="F20" s="168">
        <v>121</v>
      </c>
      <c r="G20" s="210">
        <f>прил.7!F21</f>
        <v>716.5</v>
      </c>
      <c r="H20" s="210">
        <f>прил.7!G21</f>
        <v>705.2</v>
      </c>
      <c r="I20" s="286"/>
    </row>
    <row r="21" spans="1:9" ht="47.25" x14ac:dyDescent="0.25">
      <c r="A21" s="149" t="s">
        <v>239</v>
      </c>
      <c r="B21" s="279">
        <v>525</v>
      </c>
      <c r="C21" s="280" t="s">
        <v>224</v>
      </c>
      <c r="D21" s="280" t="s">
        <v>241</v>
      </c>
      <c r="E21" s="281" t="s">
        <v>248</v>
      </c>
      <c r="F21" s="168">
        <v>129</v>
      </c>
      <c r="G21" s="210">
        <f>прил.7!F22</f>
        <v>214.1</v>
      </c>
      <c r="H21" s="210">
        <f>прил.7!G22</f>
        <v>184.5</v>
      </c>
      <c r="I21" s="286"/>
    </row>
    <row r="22" spans="1:9" ht="31.5" x14ac:dyDescent="0.25">
      <c r="A22" s="134" t="s">
        <v>247</v>
      </c>
      <c r="B22" s="279">
        <v>525</v>
      </c>
      <c r="C22" s="280" t="s">
        <v>224</v>
      </c>
      <c r="D22" s="280" t="s">
        <v>241</v>
      </c>
      <c r="E22" s="281" t="s">
        <v>248</v>
      </c>
      <c r="F22" s="168" t="s">
        <v>227</v>
      </c>
      <c r="G22" s="210">
        <f>G23+G24+G25</f>
        <v>373.3</v>
      </c>
      <c r="H22" s="210">
        <f>H23+H24+H25</f>
        <v>389.5</v>
      </c>
      <c r="I22" s="286"/>
    </row>
    <row r="23" spans="1:9" ht="31.5" x14ac:dyDescent="0.25">
      <c r="A23" s="119" t="s">
        <v>249</v>
      </c>
      <c r="B23" s="279">
        <v>525</v>
      </c>
      <c r="C23" s="280" t="s">
        <v>224</v>
      </c>
      <c r="D23" s="280" t="s">
        <v>241</v>
      </c>
      <c r="E23" s="281" t="s">
        <v>248</v>
      </c>
      <c r="F23" s="168">
        <v>244</v>
      </c>
      <c r="G23" s="210">
        <f>прил.7!F24</f>
        <v>373</v>
      </c>
      <c r="H23" s="210">
        <f>прил.7!G24</f>
        <v>389.2</v>
      </c>
      <c r="I23" s="286"/>
    </row>
    <row r="24" spans="1:9" ht="31.5" x14ac:dyDescent="0.25">
      <c r="A24" s="134" t="s">
        <v>250</v>
      </c>
      <c r="B24" s="279">
        <v>525</v>
      </c>
      <c r="C24" s="280" t="s">
        <v>224</v>
      </c>
      <c r="D24" s="280" t="s">
        <v>241</v>
      </c>
      <c r="E24" s="281" t="s">
        <v>248</v>
      </c>
      <c r="F24" s="168">
        <v>851</v>
      </c>
      <c r="G24" s="210">
        <f>прил.7!F25</f>
        <v>0.3</v>
      </c>
      <c r="H24" s="210">
        <f>прил.7!G25</f>
        <v>0.3</v>
      </c>
      <c r="I24" s="286"/>
    </row>
    <row r="25" spans="1:9" ht="30.75" customHeight="1" x14ac:dyDescent="0.25">
      <c r="A25" s="134" t="s">
        <v>251</v>
      </c>
      <c r="B25" s="279">
        <v>525</v>
      </c>
      <c r="C25" s="280" t="s">
        <v>224</v>
      </c>
      <c r="D25" s="280" t="s">
        <v>241</v>
      </c>
      <c r="E25" s="281" t="s">
        <v>248</v>
      </c>
      <c r="F25" s="168">
        <v>852</v>
      </c>
      <c r="G25" s="210">
        <v>0</v>
      </c>
      <c r="H25" s="210">
        <v>0</v>
      </c>
      <c r="I25" s="286"/>
    </row>
    <row r="26" spans="1:9" s="138" customFormat="1" ht="27" hidden="1" customHeight="1" x14ac:dyDescent="0.25">
      <c r="A26" s="135" t="s">
        <v>252</v>
      </c>
      <c r="B26" s="274">
        <v>525</v>
      </c>
      <c r="C26" s="288" t="s">
        <v>224</v>
      </c>
      <c r="D26" s="288" t="s">
        <v>253</v>
      </c>
      <c r="E26" s="137" t="s">
        <v>254</v>
      </c>
      <c r="F26" s="223" t="s">
        <v>227</v>
      </c>
      <c r="G26" s="224"/>
      <c r="H26" s="212"/>
      <c r="I26" s="289"/>
    </row>
    <row r="27" spans="1:9" ht="37.5" hidden="1" customHeight="1" x14ac:dyDescent="0.25">
      <c r="A27" s="134" t="s">
        <v>255</v>
      </c>
      <c r="B27" s="274">
        <v>525</v>
      </c>
      <c r="C27" s="283" t="s">
        <v>224</v>
      </c>
      <c r="D27" s="283" t="s">
        <v>253</v>
      </c>
      <c r="E27" s="139" t="s">
        <v>256</v>
      </c>
      <c r="F27" s="280" t="s">
        <v>227</v>
      </c>
      <c r="G27" s="290"/>
      <c r="H27" s="210"/>
      <c r="I27" s="282"/>
    </row>
    <row r="28" spans="1:9" ht="38.25" hidden="1" customHeight="1" x14ac:dyDescent="0.25">
      <c r="A28" s="134" t="s">
        <v>257</v>
      </c>
      <c r="B28" s="274">
        <v>525</v>
      </c>
      <c r="C28" s="280" t="s">
        <v>224</v>
      </c>
      <c r="D28" s="280" t="s">
        <v>253</v>
      </c>
      <c r="E28" s="139" t="s">
        <v>256</v>
      </c>
      <c r="F28" s="139">
        <v>244</v>
      </c>
      <c r="G28" s="210"/>
      <c r="H28" s="210"/>
      <c r="I28" s="286"/>
    </row>
    <row r="29" spans="1:9" ht="58.5" hidden="1" customHeight="1" x14ac:dyDescent="0.25">
      <c r="A29" s="146" t="s">
        <v>258</v>
      </c>
      <c r="B29" s="274">
        <v>525</v>
      </c>
      <c r="C29" s="280" t="s">
        <v>224</v>
      </c>
      <c r="D29" s="280" t="s">
        <v>259</v>
      </c>
      <c r="E29" s="137" t="s">
        <v>226</v>
      </c>
      <c r="F29" s="223" t="s">
        <v>227</v>
      </c>
      <c r="G29" s="224"/>
      <c r="H29" s="224">
        <f>H30</f>
        <v>0</v>
      </c>
      <c r="I29" s="277"/>
    </row>
    <row r="30" spans="1:9" ht="115.5" hidden="1" customHeight="1" x14ac:dyDescent="0.25">
      <c r="A30" s="141" t="s">
        <v>456</v>
      </c>
      <c r="B30" s="274">
        <v>525</v>
      </c>
      <c r="C30" s="223" t="s">
        <v>224</v>
      </c>
      <c r="D30" s="223" t="s">
        <v>259</v>
      </c>
      <c r="E30" s="137" t="s">
        <v>261</v>
      </c>
      <c r="F30" s="223" t="s">
        <v>262</v>
      </c>
      <c r="G30" s="224"/>
      <c r="H30" s="224">
        <f>H31</f>
        <v>0</v>
      </c>
      <c r="I30" s="277"/>
    </row>
    <row r="31" spans="1:9" ht="151.5" hidden="1" customHeight="1" x14ac:dyDescent="0.25">
      <c r="A31" s="153" t="s">
        <v>457</v>
      </c>
      <c r="B31" s="274">
        <v>525</v>
      </c>
      <c r="C31" s="280" t="s">
        <v>224</v>
      </c>
      <c r="D31" s="280" t="s">
        <v>259</v>
      </c>
      <c r="E31" s="139" t="s">
        <v>264</v>
      </c>
      <c r="F31" s="280" t="s">
        <v>262</v>
      </c>
      <c r="G31" s="290"/>
      <c r="H31" s="290">
        <f>H32</f>
        <v>0</v>
      </c>
      <c r="I31" s="291"/>
    </row>
    <row r="32" spans="1:9" ht="63.75" hidden="1" customHeight="1" x14ac:dyDescent="0.25">
      <c r="A32" s="149" t="s">
        <v>265</v>
      </c>
      <c r="B32" s="274">
        <v>525</v>
      </c>
      <c r="C32" s="280" t="s">
        <v>224</v>
      </c>
      <c r="D32" s="280" t="s">
        <v>259</v>
      </c>
      <c r="E32" s="139" t="s">
        <v>266</v>
      </c>
      <c r="F32" s="280" t="s">
        <v>227</v>
      </c>
      <c r="G32" s="290"/>
      <c r="H32" s="290">
        <f>H33</f>
        <v>0</v>
      </c>
      <c r="I32" s="291"/>
    </row>
    <row r="33" spans="1:9" ht="31.5" hidden="1" x14ac:dyDescent="0.25">
      <c r="A33" s="149" t="s">
        <v>271</v>
      </c>
      <c r="B33" s="274">
        <v>525</v>
      </c>
      <c r="C33" s="280" t="s">
        <v>224</v>
      </c>
      <c r="D33" s="280" t="s">
        <v>259</v>
      </c>
      <c r="E33" s="139" t="s">
        <v>272</v>
      </c>
      <c r="F33" s="280" t="s">
        <v>227</v>
      </c>
      <c r="G33" s="290"/>
      <c r="H33" s="290">
        <f>H34</f>
        <v>0</v>
      </c>
      <c r="I33" s="291"/>
    </row>
    <row r="34" spans="1:9" ht="31.5" hidden="1" x14ac:dyDescent="0.25">
      <c r="A34" s="149" t="s">
        <v>269</v>
      </c>
      <c r="B34" s="274">
        <v>525</v>
      </c>
      <c r="C34" s="280" t="s">
        <v>224</v>
      </c>
      <c r="D34" s="280" t="s">
        <v>259</v>
      </c>
      <c r="E34" s="139" t="s">
        <v>272</v>
      </c>
      <c r="F34" s="280" t="s">
        <v>270</v>
      </c>
      <c r="G34" s="290"/>
      <c r="H34" s="290"/>
      <c r="I34" s="291"/>
    </row>
    <row r="35" spans="1:9" ht="40.5" hidden="1" customHeight="1" x14ac:dyDescent="0.25">
      <c r="A35" s="114" t="s">
        <v>258</v>
      </c>
      <c r="B35" s="274">
        <v>525</v>
      </c>
      <c r="C35" s="223" t="s">
        <v>224</v>
      </c>
      <c r="D35" s="223" t="s">
        <v>259</v>
      </c>
      <c r="E35" s="137" t="s">
        <v>226</v>
      </c>
      <c r="F35" s="223" t="s">
        <v>227</v>
      </c>
      <c r="G35" s="224">
        <f>G38</f>
        <v>0</v>
      </c>
      <c r="H35" s="224">
        <f>H38</f>
        <v>0</v>
      </c>
      <c r="I35" s="291"/>
    </row>
    <row r="36" spans="1:9" ht="0.75" hidden="1" customHeight="1" x14ac:dyDescent="0.25">
      <c r="A36" s="141" t="s">
        <v>458</v>
      </c>
      <c r="B36" s="274">
        <v>525</v>
      </c>
      <c r="C36" s="223" t="s">
        <v>224</v>
      </c>
      <c r="D36" s="223" t="s">
        <v>259</v>
      </c>
      <c r="E36" s="137" t="s">
        <v>261</v>
      </c>
      <c r="F36" s="223" t="s">
        <v>262</v>
      </c>
      <c r="G36" s="224">
        <f>G37</f>
        <v>0</v>
      </c>
      <c r="H36" s="224">
        <f>H37</f>
        <v>0</v>
      </c>
      <c r="I36" s="291"/>
    </row>
    <row r="37" spans="1:9" ht="34.5" hidden="1" customHeight="1" x14ac:dyDescent="0.25">
      <c r="A37" s="142" t="s">
        <v>459</v>
      </c>
      <c r="B37" s="274">
        <v>525</v>
      </c>
      <c r="C37" s="280" t="s">
        <v>224</v>
      </c>
      <c r="D37" s="280" t="s">
        <v>259</v>
      </c>
      <c r="E37" s="127" t="s">
        <v>264</v>
      </c>
      <c r="F37" s="120" t="s">
        <v>262</v>
      </c>
      <c r="G37" s="213">
        <f>G38</f>
        <v>0</v>
      </c>
      <c r="H37" s="213">
        <f>H38</f>
        <v>0</v>
      </c>
      <c r="I37" s="291"/>
    </row>
    <row r="38" spans="1:9" ht="1.5" hidden="1" customHeight="1" x14ac:dyDescent="0.25">
      <c r="A38" s="144" t="s">
        <v>265</v>
      </c>
      <c r="B38" s="274">
        <v>525</v>
      </c>
      <c r="C38" s="280" t="s">
        <v>224</v>
      </c>
      <c r="D38" s="280" t="s">
        <v>259</v>
      </c>
      <c r="E38" s="127" t="s">
        <v>266</v>
      </c>
      <c r="F38" s="120" t="s">
        <v>227</v>
      </c>
      <c r="G38" s="213">
        <v>0</v>
      </c>
      <c r="H38" s="213">
        <v>0</v>
      </c>
      <c r="I38" s="291"/>
    </row>
    <row r="39" spans="1:9" ht="33" hidden="1" customHeight="1" x14ac:dyDescent="0.25">
      <c r="A39" s="144" t="s">
        <v>271</v>
      </c>
      <c r="B39" s="274">
        <v>525</v>
      </c>
      <c r="C39" s="280" t="s">
        <v>224</v>
      </c>
      <c r="D39" s="280" t="s">
        <v>259</v>
      </c>
      <c r="E39" s="127" t="s">
        <v>272</v>
      </c>
      <c r="F39" s="120" t="s">
        <v>227</v>
      </c>
      <c r="G39" s="213">
        <f>G40</f>
        <v>0</v>
      </c>
      <c r="H39" s="213">
        <f>H40</f>
        <v>0</v>
      </c>
      <c r="I39" s="291"/>
    </row>
    <row r="40" spans="1:9" ht="38.25" hidden="1" customHeight="1" x14ac:dyDescent="0.25">
      <c r="A40" s="144" t="s">
        <v>269</v>
      </c>
      <c r="B40" s="274">
        <v>525</v>
      </c>
      <c r="C40" s="280" t="s">
        <v>224</v>
      </c>
      <c r="D40" s="280" t="s">
        <v>259</v>
      </c>
      <c r="E40" s="127" t="s">
        <v>272</v>
      </c>
      <c r="F40" s="120" t="s">
        <v>270</v>
      </c>
      <c r="G40" s="213">
        <v>0</v>
      </c>
      <c r="H40" s="213">
        <v>0</v>
      </c>
      <c r="I40" s="291"/>
    </row>
    <row r="41" spans="1:9" ht="38.25" customHeight="1" x14ac:dyDescent="0.25">
      <c r="A41" s="114" t="s">
        <v>275</v>
      </c>
      <c r="B41" s="274">
        <v>525</v>
      </c>
      <c r="C41" s="115" t="s">
        <v>224</v>
      </c>
      <c r="D41" s="115" t="s">
        <v>276</v>
      </c>
      <c r="E41" s="127"/>
      <c r="F41" s="120"/>
      <c r="G41" s="207">
        <f t="shared" ref="G41:H44" si="1">G42</f>
        <v>36.200000000000003</v>
      </c>
      <c r="H41" s="207">
        <f t="shared" si="1"/>
        <v>36.700000000000003</v>
      </c>
      <c r="I41" s="291"/>
    </row>
    <row r="42" spans="1:9" ht="38.25" customHeight="1" x14ac:dyDescent="0.25">
      <c r="A42" s="144" t="s">
        <v>277</v>
      </c>
      <c r="B42" s="279">
        <v>525</v>
      </c>
      <c r="C42" s="120" t="s">
        <v>224</v>
      </c>
      <c r="D42" s="120" t="s">
        <v>276</v>
      </c>
      <c r="E42" s="145">
        <v>9900000000</v>
      </c>
      <c r="F42" s="115"/>
      <c r="G42" s="213">
        <f t="shared" si="1"/>
        <v>36.200000000000003</v>
      </c>
      <c r="H42" s="213">
        <f t="shared" si="1"/>
        <v>36.700000000000003</v>
      </c>
      <c r="I42" s="291"/>
    </row>
    <row r="43" spans="1:9" ht="38.25" customHeight="1" x14ac:dyDescent="0.25">
      <c r="A43" s="144" t="s">
        <v>267</v>
      </c>
      <c r="B43" s="279">
        <v>525</v>
      </c>
      <c r="C43" s="120" t="s">
        <v>224</v>
      </c>
      <c r="D43" s="120" t="s">
        <v>276</v>
      </c>
      <c r="E43" s="127" t="s">
        <v>278</v>
      </c>
      <c r="F43" s="120"/>
      <c r="G43" s="213">
        <f t="shared" si="1"/>
        <v>36.200000000000003</v>
      </c>
      <c r="H43" s="213">
        <f t="shared" si="1"/>
        <v>36.700000000000003</v>
      </c>
      <c r="I43" s="291"/>
    </row>
    <row r="44" spans="1:9" ht="38.25" customHeight="1" x14ac:dyDescent="0.25">
      <c r="A44" s="144" t="s">
        <v>438</v>
      </c>
      <c r="B44" s="279">
        <v>525</v>
      </c>
      <c r="C44" s="120" t="s">
        <v>224</v>
      </c>
      <c r="D44" s="120" t="s">
        <v>276</v>
      </c>
      <c r="E44" s="127" t="s">
        <v>280</v>
      </c>
      <c r="F44" s="120"/>
      <c r="G44" s="213">
        <f t="shared" si="1"/>
        <v>36.200000000000003</v>
      </c>
      <c r="H44" s="213">
        <f t="shared" si="1"/>
        <v>36.700000000000003</v>
      </c>
      <c r="I44" s="291"/>
    </row>
    <row r="45" spans="1:9" ht="38.25" customHeight="1" x14ac:dyDescent="0.25">
      <c r="A45" s="144" t="s">
        <v>281</v>
      </c>
      <c r="B45" s="279">
        <v>525</v>
      </c>
      <c r="C45" s="120" t="s">
        <v>224</v>
      </c>
      <c r="D45" s="120" t="s">
        <v>276</v>
      </c>
      <c r="E45" s="127" t="s">
        <v>280</v>
      </c>
      <c r="F45" s="120" t="s">
        <v>282</v>
      </c>
      <c r="G45" s="213">
        <f>прил.7!F44</f>
        <v>36.200000000000003</v>
      </c>
      <c r="H45" s="213">
        <f>прил.7!G44</f>
        <v>36.700000000000003</v>
      </c>
      <c r="I45" s="291"/>
    </row>
    <row r="46" spans="1:9" ht="38.25" customHeight="1" x14ac:dyDescent="0.25">
      <c r="A46" s="144" t="s">
        <v>283</v>
      </c>
      <c r="B46" s="279">
        <v>525</v>
      </c>
      <c r="C46" s="120" t="s">
        <v>224</v>
      </c>
      <c r="D46" s="120" t="s">
        <v>276</v>
      </c>
      <c r="E46" s="127" t="s">
        <v>280</v>
      </c>
      <c r="F46" s="120" t="s">
        <v>284</v>
      </c>
      <c r="G46" s="213">
        <f>прил.7!F45</f>
        <v>36.200000000000003</v>
      </c>
      <c r="H46" s="213">
        <f>прил.7!G45</f>
        <v>36.700000000000003</v>
      </c>
      <c r="I46" s="291"/>
    </row>
    <row r="47" spans="1:9" ht="28.5" customHeight="1" x14ac:dyDescent="0.25">
      <c r="A47" s="146" t="s">
        <v>285</v>
      </c>
      <c r="B47" s="274">
        <v>525</v>
      </c>
      <c r="C47" s="223" t="s">
        <v>229</v>
      </c>
      <c r="D47" s="223" t="s">
        <v>225</v>
      </c>
      <c r="E47" s="175" t="s">
        <v>286</v>
      </c>
      <c r="F47" s="174" t="s">
        <v>227</v>
      </c>
      <c r="G47" s="292">
        <f>G48</f>
        <v>302.10000000000002</v>
      </c>
      <c r="H47" s="292">
        <f>H48</f>
        <v>312.7</v>
      </c>
      <c r="I47" s="293"/>
    </row>
    <row r="48" spans="1:9" ht="28.5" customHeight="1" x14ac:dyDescent="0.25">
      <c r="A48" s="149" t="s">
        <v>287</v>
      </c>
      <c r="B48" s="279">
        <v>525</v>
      </c>
      <c r="C48" s="280" t="s">
        <v>229</v>
      </c>
      <c r="D48" s="280" t="s">
        <v>288</v>
      </c>
      <c r="E48" s="173" t="s">
        <v>226</v>
      </c>
      <c r="F48" s="172" t="s">
        <v>227</v>
      </c>
      <c r="G48" s="219">
        <f>G49</f>
        <v>302.10000000000002</v>
      </c>
      <c r="H48" s="219">
        <f>H49</f>
        <v>312.7</v>
      </c>
      <c r="I48" s="294"/>
    </row>
    <row r="49" spans="1:10" ht="27" customHeight="1" x14ac:dyDescent="0.25">
      <c r="A49" s="149" t="s">
        <v>289</v>
      </c>
      <c r="B49" s="279">
        <v>525</v>
      </c>
      <c r="C49" s="280" t="s">
        <v>229</v>
      </c>
      <c r="D49" s="280" t="s">
        <v>288</v>
      </c>
      <c r="E49" s="173" t="s">
        <v>290</v>
      </c>
      <c r="F49" s="172" t="s">
        <v>227</v>
      </c>
      <c r="G49" s="219">
        <f>G50+G80</f>
        <v>302.10000000000002</v>
      </c>
      <c r="H49" s="219">
        <f>H50+H80</f>
        <v>312.7</v>
      </c>
      <c r="I49" s="294"/>
    </row>
    <row r="50" spans="1:10" ht="37.5" customHeight="1" x14ac:dyDescent="0.25">
      <c r="A50" s="149" t="s">
        <v>291</v>
      </c>
      <c r="B50" s="279">
        <v>525</v>
      </c>
      <c r="C50" s="280" t="s">
        <v>229</v>
      </c>
      <c r="D50" s="280" t="s">
        <v>288</v>
      </c>
      <c r="E50" s="173" t="s">
        <v>292</v>
      </c>
      <c r="F50" s="172" t="s">
        <v>227</v>
      </c>
      <c r="G50" s="219">
        <f>G51</f>
        <v>292.5</v>
      </c>
      <c r="H50" s="219">
        <f>H51</f>
        <v>307.3</v>
      </c>
      <c r="I50" s="294"/>
    </row>
    <row r="51" spans="1:10" ht="45" customHeight="1" x14ac:dyDescent="0.25">
      <c r="A51" s="149" t="s">
        <v>293</v>
      </c>
      <c r="B51" s="279">
        <v>525</v>
      </c>
      <c r="C51" s="280" t="s">
        <v>229</v>
      </c>
      <c r="D51" s="280" t="s">
        <v>288</v>
      </c>
      <c r="E51" s="173" t="s">
        <v>294</v>
      </c>
      <c r="F51" s="172" t="s">
        <v>227</v>
      </c>
      <c r="G51" s="219">
        <f>G52+G55</f>
        <v>292.5</v>
      </c>
      <c r="H51" s="219">
        <f>H52+H55</f>
        <v>307.3</v>
      </c>
      <c r="I51" s="294"/>
    </row>
    <row r="52" spans="1:10" ht="45" customHeight="1" x14ac:dyDescent="0.25">
      <c r="A52" s="119" t="s">
        <v>236</v>
      </c>
      <c r="B52" s="279">
        <v>525</v>
      </c>
      <c r="C52" s="280" t="s">
        <v>229</v>
      </c>
      <c r="D52" s="280" t="s">
        <v>288</v>
      </c>
      <c r="E52" s="173" t="s">
        <v>294</v>
      </c>
      <c r="F52" s="172" t="s">
        <v>237</v>
      </c>
      <c r="G52" s="219">
        <f>G53+G54</f>
        <v>292.5</v>
      </c>
      <c r="H52" s="219">
        <f>H53+H54</f>
        <v>307.3</v>
      </c>
      <c r="I52" s="294"/>
    </row>
    <row r="53" spans="1:10" ht="42" customHeight="1" x14ac:dyDescent="0.25">
      <c r="A53" s="149" t="s">
        <v>295</v>
      </c>
      <c r="B53" s="279">
        <v>525</v>
      </c>
      <c r="C53" s="280" t="s">
        <v>229</v>
      </c>
      <c r="D53" s="280" t="s">
        <v>288</v>
      </c>
      <c r="E53" s="173" t="s">
        <v>294</v>
      </c>
      <c r="F53" s="173">
        <v>121</v>
      </c>
      <c r="G53" s="219">
        <f>прил.7!F52</f>
        <v>224.7</v>
      </c>
      <c r="H53" s="219">
        <f>прил.7!G52</f>
        <v>236</v>
      </c>
      <c r="I53" s="96"/>
    </row>
    <row r="54" spans="1:10" ht="61.5" customHeight="1" x14ac:dyDescent="0.25">
      <c r="A54" s="149" t="s">
        <v>239</v>
      </c>
      <c r="B54" s="279">
        <v>525</v>
      </c>
      <c r="C54" s="280" t="s">
        <v>229</v>
      </c>
      <c r="D54" s="280" t="s">
        <v>288</v>
      </c>
      <c r="E54" s="173" t="s">
        <v>294</v>
      </c>
      <c r="F54" s="173">
        <v>129</v>
      </c>
      <c r="G54" s="219">
        <f>прил.7!F53</f>
        <v>67.8</v>
      </c>
      <c r="H54" s="219">
        <f>прил.7!G53</f>
        <v>71.3</v>
      </c>
      <c r="I54" s="96"/>
    </row>
    <row r="55" spans="1:10" ht="44.25" hidden="1" customHeight="1" x14ac:dyDescent="0.25">
      <c r="A55" s="149" t="s">
        <v>249</v>
      </c>
      <c r="B55" s="279">
        <v>525</v>
      </c>
      <c r="C55" s="280" t="s">
        <v>229</v>
      </c>
      <c r="D55" s="280" t="s">
        <v>288</v>
      </c>
      <c r="E55" s="173" t="s">
        <v>294</v>
      </c>
      <c r="F55" s="173">
        <v>244</v>
      </c>
      <c r="G55" s="219"/>
      <c r="H55" s="219"/>
      <c r="I55" s="96"/>
    </row>
    <row r="56" spans="1:10" ht="48" hidden="1" customHeight="1" x14ac:dyDescent="0.25">
      <c r="A56" s="146" t="s">
        <v>296</v>
      </c>
      <c r="B56" s="279">
        <v>525</v>
      </c>
      <c r="C56" s="223" t="s">
        <v>288</v>
      </c>
      <c r="D56" s="223" t="s">
        <v>225</v>
      </c>
      <c r="E56" s="175" t="s">
        <v>226</v>
      </c>
      <c r="F56" s="223" t="s">
        <v>227</v>
      </c>
      <c r="G56" s="295">
        <f>G57</f>
        <v>0</v>
      </c>
      <c r="H56" s="295">
        <f>H57</f>
        <v>0</v>
      </c>
      <c r="I56" s="296"/>
    </row>
    <row r="57" spans="1:10" ht="51.75" hidden="1" customHeight="1" x14ac:dyDescent="0.25">
      <c r="A57" s="149" t="s">
        <v>297</v>
      </c>
      <c r="B57" s="279">
        <v>525</v>
      </c>
      <c r="C57" s="280" t="s">
        <v>288</v>
      </c>
      <c r="D57" s="280" t="s">
        <v>298</v>
      </c>
      <c r="E57" s="173" t="s">
        <v>226</v>
      </c>
      <c r="F57" s="280" t="s">
        <v>227</v>
      </c>
      <c r="G57" s="297"/>
      <c r="H57" s="297"/>
      <c r="I57" s="298"/>
      <c r="J57" s="218"/>
    </row>
    <row r="58" spans="1:10" ht="56.25" hidden="1" customHeight="1" x14ac:dyDescent="0.25">
      <c r="A58" s="149" t="s">
        <v>299</v>
      </c>
      <c r="B58" s="279">
        <v>525</v>
      </c>
      <c r="C58" s="280" t="s">
        <v>288</v>
      </c>
      <c r="D58" s="280" t="s">
        <v>298</v>
      </c>
      <c r="E58" s="173" t="s">
        <v>439</v>
      </c>
      <c r="F58" s="280" t="s">
        <v>227</v>
      </c>
      <c r="G58" s="297"/>
      <c r="H58" s="299"/>
      <c r="I58" s="300"/>
      <c r="J58" s="218"/>
    </row>
    <row r="59" spans="1:10" ht="51.75" hidden="1" customHeight="1" x14ac:dyDescent="0.25">
      <c r="A59" s="149" t="s">
        <v>301</v>
      </c>
      <c r="B59" s="279">
        <v>525</v>
      </c>
      <c r="C59" s="280" t="s">
        <v>288</v>
      </c>
      <c r="D59" s="280" t="s">
        <v>298</v>
      </c>
      <c r="E59" s="173" t="s">
        <v>439</v>
      </c>
      <c r="F59" s="280" t="s">
        <v>270</v>
      </c>
      <c r="G59" s="290"/>
      <c r="H59" s="219"/>
      <c r="I59" s="294"/>
      <c r="J59" s="218"/>
    </row>
    <row r="60" spans="1:10" ht="33.75" hidden="1" customHeight="1" x14ac:dyDescent="0.25">
      <c r="A60" s="134" t="s">
        <v>302</v>
      </c>
      <c r="B60" s="279">
        <v>525</v>
      </c>
      <c r="C60" s="280" t="s">
        <v>288</v>
      </c>
      <c r="D60" s="280" t="s">
        <v>298</v>
      </c>
      <c r="E60" s="173" t="s">
        <v>278</v>
      </c>
      <c r="F60" s="280" t="s">
        <v>227</v>
      </c>
      <c r="G60" s="290"/>
      <c r="H60" s="219">
        <f>H61</f>
        <v>0</v>
      </c>
      <c r="I60" s="301"/>
      <c r="J60" s="220"/>
    </row>
    <row r="61" spans="1:10" ht="28.5" hidden="1" customHeight="1" x14ac:dyDescent="0.25">
      <c r="A61" s="134" t="s">
        <v>303</v>
      </c>
      <c r="B61" s="279">
        <v>525</v>
      </c>
      <c r="C61" s="280" t="s">
        <v>288</v>
      </c>
      <c r="D61" s="280" t="s">
        <v>298</v>
      </c>
      <c r="E61" s="173" t="s">
        <v>254</v>
      </c>
      <c r="F61" s="280" t="s">
        <v>227</v>
      </c>
      <c r="G61" s="290"/>
      <c r="H61" s="219">
        <f>H62</f>
        <v>0</v>
      </c>
      <c r="I61" s="301"/>
    </row>
    <row r="62" spans="1:10" ht="63.75" hidden="1" customHeight="1" x14ac:dyDescent="0.25">
      <c r="A62" s="153" t="s">
        <v>304</v>
      </c>
      <c r="B62" s="279">
        <v>525</v>
      </c>
      <c r="C62" s="280" t="s">
        <v>288</v>
      </c>
      <c r="D62" s="280" t="s">
        <v>298</v>
      </c>
      <c r="E62" s="173" t="s">
        <v>305</v>
      </c>
      <c r="F62" s="280" t="s">
        <v>227</v>
      </c>
      <c r="G62" s="290"/>
      <c r="H62" s="219">
        <f>H63</f>
        <v>0</v>
      </c>
      <c r="I62" s="294"/>
    </row>
    <row r="63" spans="1:10" ht="48.75" hidden="1" customHeight="1" x14ac:dyDescent="0.25">
      <c r="A63" s="134" t="s">
        <v>301</v>
      </c>
      <c r="B63" s="279">
        <v>525</v>
      </c>
      <c r="C63" s="280" t="s">
        <v>288</v>
      </c>
      <c r="D63" s="280" t="s">
        <v>298</v>
      </c>
      <c r="E63" s="173" t="s">
        <v>305</v>
      </c>
      <c r="F63" s="280" t="s">
        <v>270</v>
      </c>
      <c r="G63" s="290"/>
      <c r="H63" s="219"/>
      <c r="I63" s="294"/>
    </row>
    <row r="64" spans="1:10" ht="30.75" hidden="1" customHeight="1" x14ac:dyDescent="0.25">
      <c r="A64" s="167" t="s">
        <v>317</v>
      </c>
      <c r="B64" s="279">
        <v>525</v>
      </c>
      <c r="C64" s="223" t="s">
        <v>241</v>
      </c>
      <c r="D64" s="223" t="s">
        <v>225</v>
      </c>
      <c r="E64" s="175" t="s">
        <v>226</v>
      </c>
      <c r="F64" s="223" t="s">
        <v>227</v>
      </c>
      <c r="G64" s="224">
        <f>G65+G75</f>
        <v>0</v>
      </c>
      <c r="H64" s="224">
        <f>H65+H75</f>
        <v>0</v>
      </c>
      <c r="I64" s="277"/>
      <c r="J64" s="218"/>
    </row>
    <row r="65" spans="1:10" ht="28.5" hidden="1" customHeight="1" x14ac:dyDescent="0.25">
      <c r="A65" s="146" t="s">
        <v>318</v>
      </c>
      <c r="B65" s="279">
        <v>525</v>
      </c>
      <c r="C65" s="280" t="s">
        <v>241</v>
      </c>
      <c r="D65" s="280" t="s">
        <v>298</v>
      </c>
      <c r="E65" s="280" t="s">
        <v>226</v>
      </c>
      <c r="F65" s="280" t="s">
        <v>227</v>
      </c>
      <c r="G65" s="290">
        <f>G66</f>
        <v>0</v>
      </c>
      <c r="H65" s="290">
        <f>H66</f>
        <v>0</v>
      </c>
      <c r="I65" s="291"/>
      <c r="J65" s="221"/>
    </row>
    <row r="66" spans="1:10" ht="91.5" hidden="1" customHeight="1" x14ac:dyDescent="0.25">
      <c r="A66" s="146" t="s">
        <v>461</v>
      </c>
      <c r="B66" s="279">
        <v>525</v>
      </c>
      <c r="C66" s="280" t="s">
        <v>241</v>
      </c>
      <c r="D66" s="280" t="s">
        <v>298</v>
      </c>
      <c r="E66" s="280" t="s">
        <v>320</v>
      </c>
      <c r="F66" s="280" t="s">
        <v>227</v>
      </c>
      <c r="G66" s="290">
        <f>G67</f>
        <v>0</v>
      </c>
      <c r="H66" s="290">
        <f>H67</f>
        <v>0</v>
      </c>
      <c r="I66" s="291"/>
    </row>
    <row r="67" spans="1:10" ht="39" hidden="1" customHeight="1" x14ac:dyDescent="0.25">
      <c r="A67" s="119" t="s">
        <v>321</v>
      </c>
      <c r="B67" s="279">
        <v>525</v>
      </c>
      <c r="C67" s="168" t="s">
        <v>241</v>
      </c>
      <c r="D67" s="168" t="s">
        <v>298</v>
      </c>
      <c r="E67" s="139" t="s">
        <v>322</v>
      </c>
      <c r="F67" s="168" t="s">
        <v>227</v>
      </c>
      <c r="G67" s="210">
        <f>G69+G71+G73</f>
        <v>0</v>
      </c>
      <c r="H67" s="210">
        <f>H69+H71+H73</f>
        <v>0</v>
      </c>
      <c r="I67" s="282"/>
    </row>
    <row r="68" spans="1:10" ht="39.75" hidden="1" customHeight="1" x14ac:dyDescent="0.25">
      <c r="A68" s="119" t="s">
        <v>323</v>
      </c>
      <c r="B68" s="279">
        <v>525</v>
      </c>
      <c r="C68" s="168" t="s">
        <v>241</v>
      </c>
      <c r="D68" s="168" t="s">
        <v>298</v>
      </c>
      <c r="E68" s="139" t="s">
        <v>324</v>
      </c>
      <c r="F68" s="168" t="s">
        <v>227</v>
      </c>
      <c r="G68" s="210">
        <f>G69+G71+G73</f>
        <v>0</v>
      </c>
      <c r="H68" s="210">
        <f>H69+H71+H73</f>
        <v>0</v>
      </c>
      <c r="I68" s="282"/>
    </row>
    <row r="69" spans="1:10" ht="31.5" hidden="1" x14ac:dyDescent="0.25">
      <c r="A69" s="119" t="s">
        <v>325</v>
      </c>
      <c r="B69" s="279">
        <v>525</v>
      </c>
      <c r="C69" s="168" t="s">
        <v>241</v>
      </c>
      <c r="D69" s="168" t="s">
        <v>298</v>
      </c>
      <c r="E69" s="139" t="s">
        <v>326</v>
      </c>
      <c r="F69" s="168" t="s">
        <v>227</v>
      </c>
      <c r="G69" s="210">
        <f>G70</f>
        <v>0</v>
      </c>
      <c r="H69" s="210">
        <f>H70</f>
        <v>0</v>
      </c>
      <c r="I69" s="282"/>
    </row>
    <row r="70" spans="1:10" ht="41.25" hidden="1" customHeight="1" x14ac:dyDescent="0.25">
      <c r="A70" s="119" t="s">
        <v>301</v>
      </c>
      <c r="B70" s="279">
        <v>525</v>
      </c>
      <c r="C70" s="168" t="s">
        <v>241</v>
      </c>
      <c r="D70" s="168" t="s">
        <v>298</v>
      </c>
      <c r="E70" s="139" t="s">
        <v>326</v>
      </c>
      <c r="F70" s="139">
        <v>244</v>
      </c>
      <c r="G70" s="210"/>
      <c r="H70" s="210"/>
      <c r="I70" s="282"/>
    </row>
    <row r="71" spans="1:10" ht="40.5" hidden="1" customHeight="1" x14ac:dyDescent="0.25">
      <c r="A71" s="119" t="s">
        <v>327</v>
      </c>
      <c r="B71" s="279">
        <v>525</v>
      </c>
      <c r="C71" s="168" t="s">
        <v>241</v>
      </c>
      <c r="D71" s="168" t="s">
        <v>298</v>
      </c>
      <c r="E71" s="139" t="s">
        <v>328</v>
      </c>
      <c r="F71" s="168" t="s">
        <v>227</v>
      </c>
      <c r="G71" s="210">
        <f>G72</f>
        <v>0</v>
      </c>
      <c r="H71" s="210">
        <f>H72</f>
        <v>0</v>
      </c>
      <c r="I71" s="282"/>
    </row>
    <row r="72" spans="1:10" ht="39" hidden="1" customHeight="1" x14ac:dyDescent="0.25">
      <c r="A72" s="119" t="s">
        <v>301</v>
      </c>
      <c r="B72" s="279">
        <v>525</v>
      </c>
      <c r="C72" s="168" t="s">
        <v>241</v>
      </c>
      <c r="D72" s="168" t="s">
        <v>298</v>
      </c>
      <c r="E72" s="139" t="s">
        <v>328</v>
      </c>
      <c r="F72" s="139">
        <v>244</v>
      </c>
      <c r="G72" s="210"/>
      <c r="H72" s="210"/>
      <c r="I72" s="282"/>
    </row>
    <row r="73" spans="1:10" ht="31.5" hidden="1" x14ac:dyDescent="0.25">
      <c r="A73" s="119" t="s">
        <v>329</v>
      </c>
      <c r="B73" s="279">
        <v>525</v>
      </c>
      <c r="C73" s="168" t="s">
        <v>241</v>
      </c>
      <c r="D73" s="168" t="s">
        <v>298</v>
      </c>
      <c r="E73" s="139" t="s">
        <v>330</v>
      </c>
      <c r="F73" s="168" t="s">
        <v>227</v>
      </c>
      <c r="G73" s="210">
        <f>G74</f>
        <v>0</v>
      </c>
      <c r="H73" s="210">
        <f>H74</f>
        <v>0</v>
      </c>
      <c r="I73" s="282"/>
    </row>
    <row r="74" spans="1:10" ht="39.75" hidden="1" customHeight="1" x14ac:dyDescent="0.25">
      <c r="A74" s="119" t="s">
        <v>301</v>
      </c>
      <c r="B74" s="279">
        <v>525</v>
      </c>
      <c r="C74" s="168" t="s">
        <v>241</v>
      </c>
      <c r="D74" s="168" t="s">
        <v>298</v>
      </c>
      <c r="E74" s="139" t="s">
        <v>331</v>
      </c>
      <c r="F74" s="139">
        <v>244</v>
      </c>
      <c r="G74" s="210"/>
      <c r="H74" s="210"/>
      <c r="I74" s="282"/>
    </row>
    <row r="75" spans="1:10" ht="31.5" hidden="1" x14ac:dyDescent="0.25">
      <c r="A75" s="146" t="s">
        <v>441</v>
      </c>
      <c r="B75" s="279">
        <v>525</v>
      </c>
      <c r="C75" s="170" t="s">
        <v>241</v>
      </c>
      <c r="D75" s="170">
        <v>12</v>
      </c>
      <c r="E75" s="222" t="s">
        <v>226</v>
      </c>
      <c r="F75" s="170" t="s">
        <v>227</v>
      </c>
      <c r="G75" s="212"/>
      <c r="H75" s="212">
        <f>H76</f>
        <v>0</v>
      </c>
      <c r="I75" s="289"/>
    </row>
    <row r="76" spans="1:10" ht="31.5" hidden="1" x14ac:dyDescent="0.25">
      <c r="A76" s="119" t="s">
        <v>302</v>
      </c>
      <c r="B76" s="279">
        <v>525</v>
      </c>
      <c r="C76" s="168" t="s">
        <v>241</v>
      </c>
      <c r="D76" s="168">
        <v>12</v>
      </c>
      <c r="E76" s="139" t="s">
        <v>278</v>
      </c>
      <c r="F76" s="168" t="s">
        <v>227</v>
      </c>
      <c r="G76" s="210"/>
      <c r="H76" s="210">
        <f>H77</f>
        <v>0</v>
      </c>
      <c r="I76" s="282"/>
    </row>
    <row r="77" spans="1:10" ht="16.5" hidden="1" x14ac:dyDescent="0.25">
      <c r="A77" s="149" t="s">
        <v>334</v>
      </c>
      <c r="B77" s="279">
        <v>525</v>
      </c>
      <c r="C77" s="168" t="s">
        <v>241</v>
      </c>
      <c r="D77" s="168">
        <v>12</v>
      </c>
      <c r="E77" s="139" t="s">
        <v>254</v>
      </c>
      <c r="F77" s="168" t="s">
        <v>227</v>
      </c>
      <c r="G77" s="210"/>
      <c r="H77" s="210">
        <f>H78</f>
        <v>0</v>
      </c>
      <c r="I77" s="282"/>
    </row>
    <row r="78" spans="1:10" ht="21" hidden="1" customHeight="1" x14ac:dyDescent="0.25">
      <c r="A78" s="119" t="s">
        <v>335</v>
      </c>
      <c r="B78" s="279">
        <v>525</v>
      </c>
      <c r="C78" s="168" t="s">
        <v>241</v>
      </c>
      <c r="D78" s="168">
        <v>12</v>
      </c>
      <c r="E78" s="169" t="s">
        <v>336</v>
      </c>
      <c r="F78" s="168" t="s">
        <v>227</v>
      </c>
      <c r="G78" s="210"/>
      <c r="H78" s="210">
        <f>H79</f>
        <v>0</v>
      </c>
      <c r="I78" s="282"/>
    </row>
    <row r="79" spans="1:10" ht="60.75" hidden="1" customHeight="1" x14ac:dyDescent="0.25">
      <c r="A79" s="119" t="s">
        <v>301</v>
      </c>
      <c r="B79" s="279">
        <v>525</v>
      </c>
      <c r="C79" s="168" t="s">
        <v>241</v>
      </c>
      <c r="D79" s="168">
        <v>12</v>
      </c>
      <c r="E79" s="139" t="s">
        <v>337</v>
      </c>
      <c r="F79" s="139">
        <v>244</v>
      </c>
      <c r="G79" s="210"/>
      <c r="H79" s="210"/>
      <c r="I79" s="282"/>
    </row>
    <row r="80" spans="1:10" ht="61.5" customHeight="1" x14ac:dyDescent="0.25">
      <c r="A80" s="149" t="s">
        <v>249</v>
      </c>
      <c r="B80" s="279">
        <v>525</v>
      </c>
      <c r="C80" s="280" t="s">
        <v>229</v>
      </c>
      <c r="D80" s="172" t="s">
        <v>288</v>
      </c>
      <c r="E80" s="173" t="s">
        <v>294</v>
      </c>
      <c r="F80" s="173">
        <v>244</v>
      </c>
      <c r="G80" s="219">
        <f>прил.7!F54</f>
        <v>9.6</v>
      </c>
      <c r="H80" s="219">
        <f>прил.7!G54</f>
        <v>5.4</v>
      </c>
      <c r="I80" s="282"/>
    </row>
    <row r="81" spans="1:9" ht="0.75" customHeight="1" x14ac:dyDescent="0.25">
      <c r="A81" s="114" t="s">
        <v>258</v>
      </c>
      <c r="B81" s="274">
        <v>525</v>
      </c>
      <c r="C81" s="223" t="s">
        <v>224</v>
      </c>
      <c r="D81" s="223" t="s">
        <v>259</v>
      </c>
      <c r="E81" s="137" t="s">
        <v>226</v>
      </c>
      <c r="F81" s="223" t="s">
        <v>227</v>
      </c>
      <c r="G81" s="224">
        <f>G84</f>
        <v>325.68</v>
      </c>
      <c r="H81" s="224">
        <f>H84</f>
        <v>350</v>
      </c>
      <c r="I81" s="282"/>
    </row>
    <row r="82" spans="1:9" ht="60.75" hidden="1" customHeight="1" x14ac:dyDescent="0.25">
      <c r="A82" s="141" t="s">
        <v>458</v>
      </c>
      <c r="B82" s="274">
        <v>525</v>
      </c>
      <c r="C82" s="223" t="s">
        <v>224</v>
      </c>
      <c r="D82" s="223" t="s">
        <v>259</v>
      </c>
      <c r="E82" s="137" t="s">
        <v>261</v>
      </c>
      <c r="F82" s="223" t="s">
        <v>262</v>
      </c>
      <c r="G82" s="224">
        <f>G83</f>
        <v>325.68</v>
      </c>
      <c r="H82" s="224">
        <f>H83</f>
        <v>350</v>
      </c>
      <c r="I82" s="282"/>
    </row>
    <row r="83" spans="1:9" ht="1.5" hidden="1" customHeight="1" x14ac:dyDescent="0.25">
      <c r="A83" s="142" t="s">
        <v>459</v>
      </c>
      <c r="B83" s="274">
        <v>525</v>
      </c>
      <c r="C83" s="280" t="s">
        <v>224</v>
      </c>
      <c r="D83" s="280" t="s">
        <v>259</v>
      </c>
      <c r="E83" s="127" t="s">
        <v>264</v>
      </c>
      <c r="F83" s="120" t="s">
        <v>262</v>
      </c>
      <c r="G83" s="213">
        <f>G84</f>
        <v>325.68</v>
      </c>
      <c r="H83" s="213">
        <f>H84</f>
        <v>350</v>
      </c>
      <c r="I83" s="282"/>
    </row>
    <row r="84" spans="1:9" ht="63.75" hidden="1" customHeight="1" x14ac:dyDescent="0.25">
      <c r="A84" s="144" t="s">
        <v>265</v>
      </c>
      <c r="B84" s="274">
        <v>525</v>
      </c>
      <c r="C84" s="280" t="s">
        <v>224</v>
      </c>
      <c r="D84" s="280" t="s">
        <v>259</v>
      </c>
      <c r="E84" s="127" t="s">
        <v>266</v>
      </c>
      <c r="F84" s="120" t="s">
        <v>227</v>
      </c>
      <c r="G84" s="213">
        <v>325.68</v>
      </c>
      <c r="H84" s="213">
        <v>350</v>
      </c>
      <c r="I84" s="282"/>
    </row>
    <row r="85" spans="1:9" ht="0.75" hidden="1" customHeight="1" x14ac:dyDescent="0.25">
      <c r="A85" s="144" t="s">
        <v>267</v>
      </c>
      <c r="B85" s="274">
        <v>525</v>
      </c>
      <c r="C85" s="280" t="s">
        <v>224</v>
      </c>
      <c r="D85" s="280" t="s">
        <v>259</v>
      </c>
      <c r="E85" s="127" t="s">
        <v>272</v>
      </c>
      <c r="F85" s="120" t="s">
        <v>227</v>
      </c>
      <c r="G85" s="213">
        <f>G86</f>
        <v>325.68</v>
      </c>
      <c r="H85" s="216"/>
      <c r="I85" s="282"/>
    </row>
    <row r="86" spans="1:9" ht="60.75" hidden="1" customHeight="1" x14ac:dyDescent="0.25">
      <c r="A86" s="144" t="s">
        <v>271</v>
      </c>
      <c r="B86" s="274">
        <v>525</v>
      </c>
      <c r="C86" s="280" t="s">
        <v>224</v>
      </c>
      <c r="D86" s="280" t="s">
        <v>259</v>
      </c>
      <c r="E86" s="127" t="s">
        <v>272</v>
      </c>
      <c r="F86" s="120" t="s">
        <v>227</v>
      </c>
      <c r="G86" s="213">
        <f>G87</f>
        <v>325.68</v>
      </c>
      <c r="H86" s="213">
        <f>H87</f>
        <v>350</v>
      </c>
      <c r="I86" s="282"/>
    </row>
    <row r="87" spans="1:9" ht="60.75" hidden="1" customHeight="1" x14ac:dyDescent="0.25">
      <c r="A87" s="144" t="s">
        <v>269</v>
      </c>
      <c r="B87" s="274">
        <v>525</v>
      </c>
      <c r="C87" s="280" t="s">
        <v>224</v>
      </c>
      <c r="D87" s="280" t="s">
        <v>259</v>
      </c>
      <c r="E87" s="127" t="s">
        <v>272</v>
      </c>
      <c r="F87" s="120" t="s">
        <v>270</v>
      </c>
      <c r="G87" s="213">
        <v>325.68</v>
      </c>
      <c r="H87" s="213">
        <v>350</v>
      </c>
      <c r="I87" s="282"/>
    </row>
    <row r="88" spans="1:9" ht="60.75" customHeight="1" x14ac:dyDescent="0.25">
      <c r="A88" s="114" t="s">
        <v>296</v>
      </c>
      <c r="B88" s="274">
        <v>525</v>
      </c>
      <c r="C88" s="223" t="s">
        <v>288</v>
      </c>
      <c r="D88" s="223" t="s">
        <v>225</v>
      </c>
      <c r="E88" s="175" t="s">
        <v>226</v>
      </c>
      <c r="F88" s="223" t="s">
        <v>227</v>
      </c>
      <c r="G88" s="292">
        <f>G89</f>
        <v>10</v>
      </c>
      <c r="H88" s="292">
        <f>H89</f>
        <v>10</v>
      </c>
      <c r="I88" s="282"/>
    </row>
    <row r="89" spans="1:9" ht="60.75" hidden="1" customHeight="1" x14ac:dyDescent="0.25">
      <c r="A89" s="149" t="s">
        <v>297</v>
      </c>
      <c r="B89" s="274">
        <v>525</v>
      </c>
      <c r="C89" s="280" t="s">
        <v>288</v>
      </c>
      <c r="D89" s="280" t="s">
        <v>298</v>
      </c>
      <c r="E89" s="173" t="s">
        <v>226</v>
      </c>
      <c r="F89" s="280" t="s">
        <v>227</v>
      </c>
      <c r="G89" s="219">
        <f>G90+G92</f>
        <v>10</v>
      </c>
      <c r="H89" s="219">
        <f>H90+H92</f>
        <v>10</v>
      </c>
      <c r="I89" s="282"/>
    </row>
    <row r="90" spans="1:9" ht="60" hidden="1" customHeight="1" x14ac:dyDescent="0.25">
      <c r="A90" s="149" t="s">
        <v>299</v>
      </c>
      <c r="B90" s="274">
        <v>525</v>
      </c>
      <c r="C90" s="280" t="s">
        <v>288</v>
      </c>
      <c r="D90" s="280" t="s">
        <v>298</v>
      </c>
      <c r="E90" s="173" t="s">
        <v>300</v>
      </c>
      <c r="F90" s="280" t="s">
        <v>227</v>
      </c>
      <c r="G90" s="219">
        <f>G91</f>
        <v>0</v>
      </c>
      <c r="H90" s="219">
        <v>0</v>
      </c>
      <c r="I90" s="282"/>
    </row>
    <row r="91" spans="1:9" ht="60.75" hidden="1" customHeight="1" x14ac:dyDescent="0.25">
      <c r="A91" s="149" t="s">
        <v>301</v>
      </c>
      <c r="B91" s="274">
        <v>525</v>
      </c>
      <c r="C91" s="280" t="s">
        <v>288</v>
      </c>
      <c r="D91" s="280" t="s">
        <v>298</v>
      </c>
      <c r="E91" s="173" t="s">
        <v>300</v>
      </c>
      <c r="F91" s="280" t="s">
        <v>270</v>
      </c>
      <c r="G91" s="219">
        <v>0</v>
      </c>
      <c r="H91" s="219">
        <v>0</v>
      </c>
      <c r="I91" s="282"/>
    </row>
    <row r="92" spans="1:9" ht="60.75" customHeight="1" x14ac:dyDescent="0.25">
      <c r="A92" s="134" t="s">
        <v>302</v>
      </c>
      <c r="B92" s="274">
        <v>525</v>
      </c>
      <c r="C92" s="280" t="s">
        <v>288</v>
      </c>
      <c r="D92" s="280" t="s">
        <v>298</v>
      </c>
      <c r="E92" s="173" t="s">
        <v>278</v>
      </c>
      <c r="F92" s="280" t="s">
        <v>227</v>
      </c>
      <c r="G92" s="219">
        <f t="shared" ref="G92:H94" si="2">G93</f>
        <v>10</v>
      </c>
      <c r="H92" s="219">
        <f t="shared" si="2"/>
        <v>10</v>
      </c>
      <c r="I92" s="282"/>
    </row>
    <row r="93" spans="1:9" ht="60.75" customHeight="1" x14ac:dyDescent="0.25">
      <c r="A93" s="134" t="s">
        <v>303</v>
      </c>
      <c r="B93" s="274">
        <v>525</v>
      </c>
      <c r="C93" s="280" t="s">
        <v>288</v>
      </c>
      <c r="D93" s="280" t="s">
        <v>298</v>
      </c>
      <c r="E93" s="173" t="s">
        <v>254</v>
      </c>
      <c r="F93" s="280" t="s">
        <v>227</v>
      </c>
      <c r="G93" s="219">
        <f t="shared" si="2"/>
        <v>10</v>
      </c>
      <c r="H93" s="219">
        <f t="shared" si="2"/>
        <v>10</v>
      </c>
      <c r="I93" s="282"/>
    </row>
    <row r="94" spans="1:9" ht="0.75" customHeight="1" x14ac:dyDescent="0.25">
      <c r="A94" s="153" t="s">
        <v>304</v>
      </c>
      <c r="B94" s="274">
        <v>525</v>
      </c>
      <c r="C94" s="280" t="s">
        <v>288</v>
      </c>
      <c r="D94" s="280" t="s">
        <v>298</v>
      </c>
      <c r="E94" s="173" t="s">
        <v>305</v>
      </c>
      <c r="F94" s="280" t="s">
        <v>227</v>
      </c>
      <c r="G94" s="219">
        <f t="shared" si="2"/>
        <v>10</v>
      </c>
      <c r="H94" s="219">
        <f t="shared" si="2"/>
        <v>10</v>
      </c>
      <c r="I94" s="282"/>
    </row>
    <row r="95" spans="1:9" ht="60.75" customHeight="1" x14ac:dyDescent="0.25">
      <c r="A95" s="134" t="s">
        <v>301</v>
      </c>
      <c r="B95" s="274">
        <v>525</v>
      </c>
      <c r="C95" s="280" t="s">
        <v>288</v>
      </c>
      <c r="D95" s="280" t="s">
        <v>298</v>
      </c>
      <c r="E95" s="173" t="s">
        <v>305</v>
      </c>
      <c r="F95" s="280" t="s">
        <v>270</v>
      </c>
      <c r="G95" s="219">
        <f>прил.7!F62</f>
        <v>10</v>
      </c>
      <c r="H95" s="219">
        <f>прил.7!G62</f>
        <v>10</v>
      </c>
      <c r="I95" s="282"/>
    </row>
    <row r="96" spans="1:9" ht="49.35" hidden="1" customHeight="1" x14ac:dyDescent="0.25">
      <c r="A96" s="167" t="s">
        <v>317</v>
      </c>
      <c r="B96" s="274">
        <v>525</v>
      </c>
      <c r="C96" s="223" t="s">
        <v>241</v>
      </c>
      <c r="D96" s="223" t="s">
        <v>225</v>
      </c>
      <c r="E96" s="175" t="s">
        <v>226</v>
      </c>
      <c r="F96" s="223" t="s">
        <v>227</v>
      </c>
      <c r="G96" s="212">
        <v>0</v>
      </c>
      <c r="H96" s="212">
        <v>0</v>
      </c>
      <c r="I96" s="302"/>
    </row>
    <row r="97" spans="1:9" ht="27" hidden="1" customHeight="1" x14ac:dyDescent="0.25">
      <c r="A97" s="141" t="s">
        <v>318</v>
      </c>
      <c r="B97" s="274">
        <v>525</v>
      </c>
      <c r="C97" s="223" t="s">
        <v>241</v>
      </c>
      <c r="D97" s="223" t="s">
        <v>298</v>
      </c>
      <c r="E97" s="223" t="s">
        <v>226</v>
      </c>
      <c r="F97" s="223" t="s">
        <v>227</v>
      </c>
      <c r="G97" s="212">
        <f>G98</f>
        <v>0</v>
      </c>
      <c r="H97" s="212">
        <f>H98</f>
        <v>0</v>
      </c>
      <c r="I97" s="303"/>
    </row>
    <row r="98" spans="1:9" ht="60.75" hidden="1" customHeight="1" x14ac:dyDescent="0.25">
      <c r="A98" s="146" t="s">
        <v>462</v>
      </c>
      <c r="B98" s="279">
        <v>525</v>
      </c>
      <c r="C98" s="280" t="s">
        <v>241</v>
      </c>
      <c r="D98" s="280" t="s">
        <v>298</v>
      </c>
      <c r="E98" s="280" t="s">
        <v>320</v>
      </c>
      <c r="F98" s="280" t="s">
        <v>227</v>
      </c>
      <c r="G98" s="210">
        <f>G99+G103+G105+G107</f>
        <v>0</v>
      </c>
      <c r="H98" s="210">
        <f>H99+H103+H105+H107</f>
        <v>0</v>
      </c>
      <c r="I98" s="303"/>
    </row>
    <row r="99" spans="1:9" ht="37.15" hidden="1" customHeight="1" x14ac:dyDescent="0.25">
      <c r="A99" s="119" t="s">
        <v>321</v>
      </c>
      <c r="B99" s="279">
        <v>525</v>
      </c>
      <c r="C99" s="168" t="s">
        <v>241</v>
      </c>
      <c r="D99" s="168" t="s">
        <v>298</v>
      </c>
      <c r="E99" s="139" t="s">
        <v>322</v>
      </c>
      <c r="F99" s="168" t="s">
        <v>227</v>
      </c>
      <c r="G99" s="210">
        <f t="shared" ref="G99:H101" si="3">G100</f>
        <v>0</v>
      </c>
      <c r="H99" s="210">
        <f t="shared" si="3"/>
        <v>0</v>
      </c>
      <c r="I99" s="303"/>
    </row>
    <row r="100" spans="1:9" ht="19.350000000000001" hidden="1" customHeight="1" x14ac:dyDescent="0.25">
      <c r="A100" s="119" t="s">
        <v>323</v>
      </c>
      <c r="B100" s="279">
        <v>525</v>
      </c>
      <c r="C100" s="168" t="s">
        <v>241</v>
      </c>
      <c r="D100" s="168" t="s">
        <v>298</v>
      </c>
      <c r="E100" s="139" t="s">
        <v>324</v>
      </c>
      <c r="F100" s="168" t="s">
        <v>227</v>
      </c>
      <c r="G100" s="210">
        <f t="shared" si="3"/>
        <v>0</v>
      </c>
      <c r="H100" s="210">
        <f t="shared" si="3"/>
        <v>0</v>
      </c>
      <c r="I100" s="303"/>
    </row>
    <row r="101" spans="1:9" ht="24.6" hidden="1" customHeight="1" x14ac:dyDescent="0.25">
      <c r="A101" s="119" t="s">
        <v>325</v>
      </c>
      <c r="B101" s="279">
        <v>525</v>
      </c>
      <c r="C101" s="168" t="s">
        <v>241</v>
      </c>
      <c r="D101" s="168" t="s">
        <v>298</v>
      </c>
      <c r="E101" s="139" t="s">
        <v>326</v>
      </c>
      <c r="F101" s="168" t="s">
        <v>227</v>
      </c>
      <c r="G101" s="210">
        <f t="shared" si="3"/>
        <v>0</v>
      </c>
      <c r="H101" s="210">
        <f t="shared" si="3"/>
        <v>0</v>
      </c>
      <c r="I101" s="303"/>
    </row>
    <row r="102" spans="1:9" ht="21.6" hidden="1" customHeight="1" x14ac:dyDescent="0.25">
      <c r="A102" s="119" t="s">
        <v>301</v>
      </c>
      <c r="B102" s="279">
        <v>525</v>
      </c>
      <c r="C102" s="168" t="s">
        <v>241</v>
      </c>
      <c r="D102" s="168" t="s">
        <v>298</v>
      </c>
      <c r="E102" s="139" t="s">
        <v>326</v>
      </c>
      <c r="F102" s="139">
        <v>244</v>
      </c>
      <c r="G102" s="210">
        <v>0</v>
      </c>
      <c r="H102" s="210">
        <v>0</v>
      </c>
      <c r="I102" s="282"/>
    </row>
    <row r="103" spans="1:9" ht="24.6" hidden="1" customHeight="1" x14ac:dyDescent="0.25">
      <c r="A103" s="119" t="s">
        <v>327</v>
      </c>
      <c r="B103" s="279">
        <v>525</v>
      </c>
      <c r="C103" s="168" t="s">
        <v>241</v>
      </c>
      <c r="D103" s="168" t="s">
        <v>298</v>
      </c>
      <c r="E103" s="139" t="s">
        <v>328</v>
      </c>
      <c r="F103" s="168" t="s">
        <v>227</v>
      </c>
      <c r="G103" s="210">
        <f>G104</f>
        <v>0</v>
      </c>
      <c r="H103" s="210">
        <f>H104</f>
        <v>0</v>
      </c>
      <c r="I103" s="282"/>
    </row>
    <row r="104" spans="1:9" ht="20.85" hidden="1" customHeight="1" x14ac:dyDescent="0.25">
      <c r="A104" s="119" t="s">
        <v>301</v>
      </c>
      <c r="B104" s="279">
        <v>525</v>
      </c>
      <c r="C104" s="168" t="s">
        <v>241</v>
      </c>
      <c r="D104" s="168" t="s">
        <v>298</v>
      </c>
      <c r="E104" s="139" t="s">
        <v>328</v>
      </c>
      <c r="F104" s="139">
        <v>244</v>
      </c>
      <c r="G104" s="210">
        <v>0</v>
      </c>
      <c r="H104" s="210">
        <v>0</v>
      </c>
      <c r="I104" s="282"/>
    </row>
    <row r="105" spans="1:9" ht="23.85" hidden="1" customHeight="1" x14ac:dyDescent="0.25">
      <c r="A105" s="119" t="s">
        <v>329</v>
      </c>
      <c r="B105" s="279">
        <v>525</v>
      </c>
      <c r="C105" s="168" t="s">
        <v>241</v>
      </c>
      <c r="D105" s="168" t="s">
        <v>298</v>
      </c>
      <c r="E105" s="139" t="s">
        <v>330</v>
      </c>
      <c r="F105" s="168" t="s">
        <v>227</v>
      </c>
      <c r="G105" s="210">
        <f>G106</f>
        <v>0</v>
      </c>
      <c r="H105" s="210">
        <f>H106</f>
        <v>0</v>
      </c>
      <c r="I105" s="282"/>
    </row>
    <row r="106" spans="1:9" ht="23.85" hidden="1" customHeight="1" x14ac:dyDescent="0.25">
      <c r="A106" s="119" t="s">
        <v>301</v>
      </c>
      <c r="B106" s="279">
        <v>525</v>
      </c>
      <c r="C106" s="168" t="s">
        <v>241</v>
      </c>
      <c r="D106" s="168" t="s">
        <v>298</v>
      </c>
      <c r="E106" s="139" t="s">
        <v>331</v>
      </c>
      <c r="F106" s="139">
        <v>244</v>
      </c>
      <c r="G106" s="210">
        <v>0</v>
      </c>
      <c r="H106" s="210">
        <v>0</v>
      </c>
      <c r="I106" s="282"/>
    </row>
    <row r="107" spans="1:9" ht="22.35" hidden="1" customHeight="1" x14ac:dyDescent="0.25">
      <c r="A107" s="149" t="s">
        <v>332</v>
      </c>
      <c r="B107" s="279">
        <v>525</v>
      </c>
      <c r="C107" s="168" t="s">
        <v>241</v>
      </c>
      <c r="D107" s="168" t="s">
        <v>298</v>
      </c>
      <c r="E107" s="169" t="s">
        <v>333</v>
      </c>
      <c r="F107" s="168" t="s">
        <v>227</v>
      </c>
      <c r="G107" s="210">
        <f>G108</f>
        <v>0</v>
      </c>
      <c r="H107" s="210">
        <f>H108</f>
        <v>0</v>
      </c>
      <c r="I107" s="282"/>
    </row>
    <row r="108" spans="1:9" ht="23.1" hidden="1" customHeight="1" x14ac:dyDescent="0.25">
      <c r="A108" s="119" t="s">
        <v>301</v>
      </c>
      <c r="B108" s="279">
        <v>525</v>
      </c>
      <c r="C108" s="168" t="s">
        <v>241</v>
      </c>
      <c r="D108" s="168" t="s">
        <v>298</v>
      </c>
      <c r="E108" s="139" t="s">
        <v>333</v>
      </c>
      <c r="F108" s="168" t="s">
        <v>270</v>
      </c>
      <c r="G108" s="210">
        <v>0</v>
      </c>
      <c r="H108" s="210">
        <v>0</v>
      </c>
      <c r="I108" s="282"/>
    </row>
    <row r="109" spans="1:9" ht="36.75" hidden="1" customHeight="1" x14ac:dyDescent="0.25">
      <c r="A109" s="117" t="s">
        <v>334</v>
      </c>
      <c r="B109" s="274">
        <v>525</v>
      </c>
      <c r="C109" s="170" t="s">
        <v>241</v>
      </c>
      <c r="D109" s="170">
        <v>12</v>
      </c>
      <c r="E109" s="137" t="s">
        <v>254</v>
      </c>
      <c r="F109" s="170" t="s">
        <v>227</v>
      </c>
      <c r="G109" s="212">
        <f>G110</f>
        <v>0</v>
      </c>
      <c r="H109" s="212">
        <f>H110</f>
        <v>0</v>
      </c>
      <c r="I109" s="282"/>
    </row>
    <row r="110" spans="1:9" ht="36" hidden="1" customHeight="1" x14ac:dyDescent="0.25">
      <c r="A110" s="119" t="s">
        <v>335</v>
      </c>
      <c r="B110" s="274">
        <v>525</v>
      </c>
      <c r="C110" s="168" t="s">
        <v>241</v>
      </c>
      <c r="D110" s="168">
        <v>12</v>
      </c>
      <c r="E110" s="139" t="s">
        <v>336</v>
      </c>
      <c r="F110" s="168" t="s">
        <v>227</v>
      </c>
      <c r="G110" s="210">
        <f>G111</f>
        <v>0</v>
      </c>
      <c r="H110" s="210">
        <f>H111</f>
        <v>0</v>
      </c>
      <c r="I110" s="282"/>
    </row>
    <row r="111" spans="1:9" ht="36.75" hidden="1" customHeight="1" x14ac:dyDescent="0.25">
      <c r="A111" s="119" t="s">
        <v>301</v>
      </c>
      <c r="B111" s="274">
        <v>525</v>
      </c>
      <c r="C111" s="168" t="s">
        <v>241</v>
      </c>
      <c r="D111" s="168">
        <v>12</v>
      </c>
      <c r="E111" s="139" t="s">
        <v>337</v>
      </c>
      <c r="F111" s="168">
        <v>244</v>
      </c>
      <c r="G111" s="210">
        <v>0</v>
      </c>
      <c r="H111" s="210">
        <v>0</v>
      </c>
      <c r="I111" s="282"/>
    </row>
    <row r="112" spans="1:9" ht="36.75" hidden="1" customHeight="1" x14ac:dyDescent="0.25">
      <c r="A112" s="146" t="s">
        <v>334</v>
      </c>
      <c r="B112" s="274">
        <v>525</v>
      </c>
      <c r="C112" s="170" t="s">
        <v>241</v>
      </c>
      <c r="D112" s="170" t="s">
        <v>442</v>
      </c>
      <c r="E112" s="137" t="s">
        <v>254</v>
      </c>
      <c r="F112" s="170" t="s">
        <v>227</v>
      </c>
      <c r="G112" s="212">
        <f>G113</f>
        <v>0</v>
      </c>
      <c r="H112" s="212">
        <f>H113</f>
        <v>0</v>
      </c>
      <c r="I112" s="282"/>
    </row>
    <row r="113" spans="1:9" ht="36.75" hidden="1" customHeight="1" x14ac:dyDescent="0.25">
      <c r="A113" s="119" t="s">
        <v>335</v>
      </c>
      <c r="B113" s="274">
        <v>525</v>
      </c>
      <c r="C113" s="168" t="s">
        <v>241</v>
      </c>
      <c r="D113" s="168" t="s">
        <v>442</v>
      </c>
      <c r="E113" s="169" t="s">
        <v>336</v>
      </c>
      <c r="F113" s="168" t="s">
        <v>227</v>
      </c>
      <c r="G113" s="210">
        <f>G114</f>
        <v>0</v>
      </c>
      <c r="H113" s="210">
        <f>H114</f>
        <v>0</v>
      </c>
      <c r="I113" s="282"/>
    </row>
    <row r="114" spans="1:9" ht="36.75" hidden="1" customHeight="1" x14ac:dyDescent="0.25">
      <c r="A114" s="119" t="s">
        <v>301</v>
      </c>
      <c r="B114" s="274">
        <v>525</v>
      </c>
      <c r="C114" s="168" t="s">
        <v>241</v>
      </c>
      <c r="D114" s="168" t="s">
        <v>442</v>
      </c>
      <c r="E114" s="139" t="s">
        <v>337</v>
      </c>
      <c r="F114" s="139">
        <v>244</v>
      </c>
      <c r="G114" s="210">
        <v>0</v>
      </c>
      <c r="H114" s="210">
        <v>0</v>
      </c>
      <c r="I114" s="282"/>
    </row>
    <row r="115" spans="1:9" ht="27" customHeight="1" x14ac:dyDescent="0.25">
      <c r="A115" s="117" t="s">
        <v>338</v>
      </c>
      <c r="B115" s="274">
        <v>525</v>
      </c>
      <c r="C115" s="170" t="s">
        <v>339</v>
      </c>
      <c r="D115" s="170" t="s">
        <v>225</v>
      </c>
      <c r="E115" s="137" t="s">
        <v>226</v>
      </c>
      <c r="F115" s="170" t="s">
        <v>227</v>
      </c>
      <c r="G115" s="212">
        <f>G116+G129</f>
        <v>214.1</v>
      </c>
      <c r="H115" s="212">
        <f>H116+H129</f>
        <v>222.8</v>
      </c>
      <c r="I115" s="289"/>
    </row>
    <row r="116" spans="1:9" ht="28.5" hidden="1" customHeight="1" x14ac:dyDescent="0.25">
      <c r="A116" s="117" t="s">
        <v>340</v>
      </c>
      <c r="B116" s="274">
        <v>525</v>
      </c>
      <c r="C116" s="170" t="s">
        <v>339</v>
      </c>
      <c r="D116" s="170" t="s">
        <v>229</v>
      </c>
      <c r="E116" s="137" t="s">
        <v>226</v>
      </c>
      <c r="F116" s="170" t="s">
        <v>227</v>
      </c>
      <c r="G116" s="212">
        <f>G124</f>
        <v>0</v>
      </c>
      <c r="H116" s="212">
        <f>H124</f>
        <v>0</v>
      </c>
      <c r="I116" s="304"/>
    </row>
    <row r="117" spans="1:9" ht="63" hidden="1" x14ac:dyDescent="0.25">
      <c r="A117" s="146" t="s">
        <v>463</v>
      </c>
      <c r="B117" s="274">
        <v>525</v>
      </c>
      <c r="C117" s="280" t="s">
        <v>339</v>
      </c>
      <c r="D117" s="280" t="s">
        <v>229</v>
      </c>
      <c r="E117" s="280" t="s">
        <v>342</v>
      </c>
      <c r="F117" s="280" t="s">
        <v>227</v>
      </c>
      <c r="G117" s="290"/>
      <c r="H117" s="290">
        <f>H118</f>
        <v>0</v>
      </c>
      <c r="I117" s="291"/>
    </row>
    <row r="118" spans="1:9" ht="63" hidden="1" x14ac:dyDescent="0.25">
      <c r="A118" s="119" t="s">
        <v>464</v>
      </c>
      <c r="B118" s="274">
        <v>525</v>
      </c>
      <c r="C118" s="168" t="s">
        <v>339</v>
      </c>
      <c r="D118" s="168" t="s">
        <v>229</v>
      </c>
      <c r="E118" s="139" t="s">
        <v>344</v>
      </c>
      <c r="F118" s="168" t="s">
        <v>227</v>
      </c>
      <c r="G118" s="210"/>
      <c r="H118" s="210">
        <f>H119</f>
        <v>0</v>
      </c>
      <c r="I118" s="282"/>
    </row>
    <row r="119" spans="1:9" ht="63" hidden="1" x14ac:dyDescent="0.25">
      <c r="A119" s="119" t="s">
        <v>345</v>
      </c>
      <c r="B119" s="274">
        <v>525</v>
      </c>
      <c r="C119" s="168" t="s">
        <v>339</v>
      </c>
      <c r="D119" s="168" t="s">
        <v>229</v>
      </c>
      <c r="E119" s="139" t="s">
        <v>346</v>
      </c>
      <c r="F119" s="168" t="s">
        <v>227</v>
      </c>
      <c r="G119" s="210"/>
      <c r="H119" s="210">
        <f>H120</f>
        <v>0</v>
      </c>
      <c r="I119" s="282"/>
    </row>
    <row r="120" spans="1:9" ht="47.25" hidden="1" x14ac:dyDescent="0.25">
      <c r="A120" s="119" t="s">
        <v>347</v>
      </c>
      <c r="B120" s="274">
        <v>525</v>
      </c>
      <c r="C120" s="168" t="s">
        <v>339</v>
      </c>
      <c r="D120" s="168" t="s">
        <v>229</v>
      </c>
      <c r="E120" s="139" t="s">
        <v>348</v>
      </c>
      <c r="F120" s="168" t="s">
        <v>227</v>
      </c>
      <c r="G120" s="210"/>
      <c r="H120" s="210">
        <f>H121+H122</f>
        <v>0</v>
      </c>
      <c r="I120" s="282"/>
    </row>
    <row r="121" spans="1:9" ht="31.5" hidden="1" x14ac:dyDescent="0.25">
      <c r="A121" s="119" t="s">
        <v>301</v>
      </c>
      <c r="B121" s="274">
        <v>525</v>
      </c>
      <c r="C121" s="168" t="s">
        <v>339</v>
      </c>
      <c r="D121" s="168" t="s">
        <v>229</v>
      </c>
      <c r="E121" s="139" t="s">
        <v>348</v>
      </c>
      <c r="F121" s="139">
        <v>244</v>
      </c>
      <c r="G121" s="210"/>
      <c r="H121" s="210"/>
      <c r="I121" s="282"/>
    </row>
    <row r="122" spans="1:9" ht="59.25" hidden="1" customHeight="1" x14ac:dyDescent="0.25">
      <c r="A122" s="119" t="s">
        <v>349</v>
      </c>
      <c r="B122" s="274">
        <v>525</v>
      </c>
      <c r="C122" s="168" t="s">
        <v>339</v>
      </c>
      <c r="D122" s="168" t="s">
        <v>229</v>
      </c>
      <c r="E122" s="139" t="s">
        <v>348</v>
      </c>
      <c r="F122" s="139">
        <v>810</v>
      </c>
      <c r="G122" s="210"/>
      <c r="H122" s="210"/>
      <c r="I122" s="282"/>
    </row>
    <row r="123" spans="1:9" ht="59.25" hidden="1" customHeight="1" x14ac:dyDescent="0.25">
      <c r="A123" s="117" t="s">
        <v>340</v>
      </c>
      <c r="B123" s="274">
        <v>525</v>
      </c>
      <c r="C123" s="170" t="s">
        <v>339</v>
      </c>
      <c r="D123" s="170" t="s">
        <v>229</v>
      </c>
      <c r="E123" s="137" t="s">
        <v>226</v>
      </c>
      <c r="F123" s="137" t="s">
        <v>227</v>
      </c>
      <c r="G123" s="212">
        <f t="shared" ref="G123:H127" si="4">G124</f>
        <v>0</v>
      </c>
      <c r="H123" s="212">
        <f t="shared" si="4"/>
        <v>0</v>
      </c>
      <c r="I123" s="282"/>
    </row>
    <row r="124" spans="1:9" ht="59.25" hidden="1" customHeight="1" x14ac:dyDescent="0.25">
      <c r="A124" s="117" t="s">
        <v>341</v>
      </c>
      <c r="B124" s="274">
        <v>525</v>
      </c>
      <c r="C124" s="170" t="s">
        <v>339</v>
      </c>
      <c r="D124" s="170" t="s">
        <v>229</v>
      </c>
      <c r="E124" s="137" t="s">
        <v>342</v>
      </c>
      <c r="F124" s="137" t="s">
        <v>227</v>
      </c>
      <c r="G124" s="212">
        <f t="shared" si="4"/>
        <v>0</v>
      </c>
      <c r="H124" s="212">
        <f t="shared" si="4"/>
        <v>0</v>
      </c>
      <c r="I124" s="282"/>
    </row>
    <row r="125" spans="1:9" ht="59.25" hidden="1" customHeight="1" x14ac:dyDescent="0.25">
      <c r="A125" s="119" t="s">
        <v>465</v>
      </c>
      <c r="B125" s="279">
        <v>525</v>
      </c>
      <c r="C125" s="168" t="s">
        <v>339</v>
      </c>
      <c r="D125" s="168" t="s">
        <v>229</v>
      </c>
      <c r="E125" s="139" t="s">
        <v>344</v>
      </c>
      <c r="F125" s="139" t="s">
        <v>227</v>
      </c>
      <c r="G125" s="210">
        <f t="shared" si="4"/>
        <v>0</v>
      </c>
      <c r="H125" s="210">
        <f t="shared" si="4"/>
        <v>0</v>
      </c>
      <c r="I125" s="282"/>
    </row>
    <row r="126" spans="1:9" ht="59.25" hidden="1" customHeight="1" x14ac:dyDescent="0.25">
      <c r="A126" s="119" t="s">
        <v>345</v>
      </c>
      <c r="B126" s="279">
        <v>525</v>
      </c>
      <c r="C126" s="168" t="s">
        <v>339</v>
      </c>
      <c r="D126" s="168" t="s">
        <v>229</v>
      </c>
      <c r="E126" s="139" t="s">
        <v>346</v>
      </c>
      <c r="F126" s="139" t="s">
        <v>227</v>
      </c>
      <c r="G126" s="210">
        <f t="shared" si="4"/>
        <v>0</v>
      </c>
      <c r="H126" s="210">
        <f t="shared" si="4"/>
        <v>0</v>
      </c>
      <c r="I126" s="282"/>
    </row>
    <row r="127" spans="1:9" ht="59.25" hidden="1" customHeight="1" x14ac:dyDescent="0.25">
      <c r="A127" s="119" t="s">
        <v>347</v>
      </c>
      <c r="B127" s="279">
        <v>525</v>
      </c>
      <c r="C127" s="168" t="s">
        <v>339</v>
      </c>
      <c r="D127" s="168" t="s">
        <v>229</v>
      </c>
      <c r="E127" s="139" t="s">
        <v>348</v>
      </c>
      <c r="F127" s="139" t="s">
        <v>227</v>
      </c>
      <c r="G127" s="210">
        <f t="shared" si="4"/>
        <v>0</v>
      </c>
      <c r="H127" s="210">
        <f t="shared" si="4"/>
        <v>0</v>
      </c>
      <c r="I127" s="282"/>
    </row>
    <row r="128" spans="1:9" ht="59.25" hidden="1" customHeight="1" x14ac:dyDescent="0.25">
      <c r="A128" s="119" t="s">
        <v>301</v>
      </c>
      <c r="B128" s="279">
        <v>525</v>
      </c>
      <c r="C128" s="168" t="s">
        <v>339</v>
      </c>
      <c r="D128" s="168" t="s">
        <v>229</v>
      </c>
      <c r="E128" s="139" t="s">
        <v>348</v>
      </c>
      <c r="F128" s="139">
        <v>244</v>
      </c>
      <c r="G128" s="210">
        <v>0</v>
      </c>
      <c r="H128" s="210">
        <v>0</v>
      </c>
      <c r="I128" s="282"/>
    </row>
    <row r="129" spans="1:11" ht="33" customHeight="1" x14ac:dyDescent="0.25">
      <c r="A129" s="117" t="s">
        <v>350</v>
      </c>
      <c r="B129" s="274">
        <v>525</v>
      </c>
      <c r="C129" s="170" t="s">
        <v>339</v>
      </c>
      <c r="D129" s="170" t="s">
        <v>288</v>
      </c>
      <c r="E129" s="137" t="s">
        <v>226</v>
      </c>
      <c r="F129" s="170" t="s">
        <v>227</v>
      </c>
      <c r="G129" s="212">
        <f>G130</f>
        <v>214.1</v>
      </c>
      <c r="H129" s="212">
        <f>H130</f>
        <v>222.8</v>
      </c>
      <c r="I129" s="289"/>
    </row>
    <row r="130" spans="1:11" ht="75" customHeight="1" x14ac:dyDescent="0.25">
      <c r="A130" s="262" t="s">
        <v>445</v>
      </c>
      <c r="B130" s="274">
        <v>525</v>
      </c>
      <c r="C130" s="223" t="s">
        <v>339</v>
      </c>
      <c r="D130" s="223" t="s">
        <v>288</v>
      </c>
      <c r="E130" s="223" t="s">
        <v>342</v>
      </c>
      <c r="F130" s="223" t="s">
        <v>227</v>
      </c>
      <c r="G130" s="224">
        <f>G131+G135+G139</f>
        <v>214.1</v>
      </c>
      <c r="H130" s="224">
        <f>H131+H135+H139+H155</f>
        <v>222.8</v>
      </c>
      <c r="I130" s="277"/>
    </row>
    <row r="131" spans="1:11" ht="47.25" x14ac:dyDescent="0.25">
      <c r="A131" s="119" t="s">
        <v>471</v>
      </c>
      <c r="B131" s="279">
        <v>525</v>
      </c>
      <c r="C131" s="168" t="s">
        <v>339</v>
      </c>
      <c r="D131" s="168" t="s">
        <v>288</v>
      </c>
      <c r="E131" s="139" t="s">
        <v>353</v>
      </c>
      <c r="F131" s="168" t="s">
        <v>227</v>
      </c>
      <c r="G131" s="210">
        <f>G132</f>
        <v>214.1</v>
      </c>
      <c r="H131" s="210">
        <f>H132</f>
        <v>222.8</v>
      </c>
      <c r="I131" s="282"/>
    </row>
    <row r="132" spans="1:11" ht="31.5" x14ac:dyDescent="0.25">
      <c r="A132" s="119" t="s">
        <v>354</v>
      </c>
      <c r="B132" s="279">
        <v>525</v>
      </c>
      <c r="C132" s="168" t="s">
        <v>339</v>
      </c>
      <c r="D132" s="168" t="s">
        <v>288</v>
      </c>
      <c r="E132" s="139" t="s">
        <v>355</v>
      </c>
      <c r="F132" s="168" t="s">
        <v>227</v>
      </c>
      <c r="G132" s="210">
        <f>G134+G149+G151+G153</f>
        <v>214.1</v>
      </c>
      <c r="H132" s="210">
        <f>H134+H149+H151+H153</f>
        <v>222.8</v>
      </c>
      <c r="I132" s="282"/>
    </row>
    <row r="133" spans="1:11" ht="31.5" x14ac:dyDescent="0.25">
      <c r="A133" s="119" t="s">
        <v>356</v>
      </c>
      <c r="B133" s="279">
        <v>525</v>
      </c>
      <c r="C133" s="168" t="s">
        <v>339</v>
      </c>
      <c r="D133" s="168" t="s">
        <v>288</v>
      </c>
      <c r="E133" s="139" t="s">
        <v>357</v>
      </c>
      <c r="F133" s="168" t="s">
        <v>227</v>
      </c>
      <c r="G133" s="210">
        <f>G134</f>
        <v>214.1</v>
      </c>
      <c r="H133" s="210">
        <f>H134</f>
        <v>222.8</v>
      </c>
      <c r="I133" s="282"/>
    </row>
    <row r="134" spans="1:11" ht="55.9" customHeight="1" x14ac:dyDescent="0.25">
      <c r="A134" s="119" t="s">
        <v>301</v>
      </c>
      <c r="B134" s="279">
        <v>525</v>
      </c>
      <c r="C134" s="168" t="s">
        <v>339</v>
      </c>
      <c r="D134" s="168" t="s">
        <v>288</v>
      </c>
      <c r="E134" s="139" t="s">
        <v>357</v>
      </c>
      <c r="F134" s="139">
        <v>247</v>
      </c>
      <c r="G134" s="210">
        <f>прил.7!F110</f>
        <v>214.1</v>
      </c>
      <c r="H134" s="210">
        <f>прил.7!G110</f>
        <v>222.8</v>
      </c>
      <c r="I134" s="282"/>
    </row>
    <row r="135" spans="1:11" ht="31.5" hidden="1" x14ac:dyDescent="0.25">
      <c r="A135" s="119" t="s">
        <v>360</v>
      </c>
      <c r="B135" s="279">
        <v>525</v>
      </c>
      <c r="C135" s="168" t="s">
        <v>339</v>
      </c>
      <c r="D135" s="168" t="s">
        <v>288</v>
      </c>
      <c r="E135" s="139" t="s">
        <v>361</v>
      </c>
      <c r="F135" s="168" t="s">
        <v>227</v>
      </c>
      <c r="G135" s="210"/>
      <c r="H135" s="210">
        <f>H136</f>
        <v>0</v>
      </c>
      <c r="I135" s="282"/>
    </row>
    <row r="136" spans="1:11" ht="31.5" hidden="1" x14ac:dyDescent="0.25">
      <c r="A136" s="119" t="s">
        <v>362</v>
      </c>
      <c r="B136" s="279">
        <v>525</v>
      </c>
      <c r="C136" s="168" t="s">
        <v>339</v>
      </c>
      <c r="D136" s="168" t="s">
        <v>288</v>
      </c>
      <c r="E136" s="139" t="s">
        <v>363</v>
      </c>
      <c r="F136" s="168" t="s">
        <v>227</v>
      </c>
      <c r="G136" s="210"/>
      <c r="H136" s="210">
        <f>H137</f>
        <v>0</v>
      </c>
      <c r="I136" s="282"/>
    </row>
    <row r="137" spans="1:11" ht="16.5" hidden="1" x14ac:dyDescent="0.25">
      <c r="A137" s="119" t="s">
        <v>364</v>
      </c>
      <c r="B137" s="279">
        <v>525</v>
      </c>
      <c r="C137" s="168" t="s">
        <v>339</v>
      </c>
      <c r="D137" s="168" t="s">
        <v>288</v>
      </c>
      <c r="E137" s="139" t="s">
        <v>365</v>
      </c>
      <c r="F137" s="168" t="s">
        <v>227</v>
      </c>
      <c r="G137" s="210"/>
      <c r="H137" s="210">
        <f>H138</f>
        <v>0</v>
      </c>
      <c r="I137" s="282"/>
    </row>
    <row r="138" spans="1:11" ht="31.5" hidden="1" x14ac:dyDescent="0.25">
      <c r="A138" s="119" t="s">
        <v>301</v>
      </c>
      <c r="B138" s="279">
        <v>525</v>
      </c>
      <c r="C138" s="168" t="s">
        <v>339</v>
      </c>
      <c r="D138" s="168" t="s">
        <v>288</v>
      </c>
      <c r="E138" s="139" t="s">
        <v>365</v>
      </c>
      <c r="F138" s="139">
        <v>244</v>
      </c>
      <c r="G138" s="210"/>
      <c r="H138" s="210"/>
      <c r="I138" s="282"/>
    </row>
    <row r="139" spans="1:11" ht="31.5" hidden="1" x14ac:dyDescent="0.25">
      <c r="A139" s="119" t="s">
        <v>466</v>
      </c>
      <c r="B139" s="279">
        <v>525</v>
      </c>
      <c r="C139" s="168" t="s">
        <v>339</v>
      </c>
      <c r="D139" s="168" t="s">
        <v>288</v>
      </c>
      <c r="E139" s="139" t="s">
        <v>367</v>
      </c>
      <c r="F139" s="168" t="s">
        <v>227</v>
      </c>
      <c r="G139" s="210">
        <f>G140</f>
        <v>0</v>
      </c>
      <c r="H139" s="210">
        <f>H140</f>
        <v>0</v>
      </c>
      <c r="I139" s="282"/>
      <c r="K139" s="208"/>
    </row>
    <row r="140" spans="1:11" ht="47.25" hidden="1" x14ac:dyDescent="0.25">
      <c r="A140" s="119" t="s">
        <v>368</v>
      </c>
      <c r="B140" s="279">
        <v>525</v>
      </c>
      <c r="C140" s="168" t="s">
        <v>339</v>
      </c>
      <c r="D140" s="168" t="s">
        <v>288</v>
      </c>
      <c r="E140" s="139" t="s">
        <v>369</v>
      </c>
      <c r="F140" s="168" t="s">
        <v>227</v>
      </c>
      <c r="G140" s="210">
        <f>G141+G143+G145+G147</f>
        <v>0</v>
      </c>
      <c r="H140" s="210">
        <f>H141+H143+H145+H147</f>
        <v>0</v>
      </c>
      <c r="I140" s="282"/>
    </row>
    <row r="141" spans="1:11" ht="24" hidden="1" customHeight="1" x14ac:dyDescent="0.25">
      <c r="A141" s="119" t="s">
        <v>370</v>
      </c>
      <c r="B141" s="279">
        <v>525</v>
      </c>
      <c r="C141" s="168" t="s">
        <v>339</v>
      </c>
      <c r="D141" s="168" t="s">
        <v>288</v>
      </c>
      <c r="E141" s="139" t="s">
        <v>371</v>
      </c>
      <c r="F141" s="168" t="s">
        <v>227</v>
      </c>
      <c r="G141" s="210"/>
      <c r="H141" s="210"/>
      <c r="I141" s="282"/>
    </row>
    <row r="142" spans="1:11" ht="42" hidden="1" customHeight="1" x14ac:dyDescent="0.25">
      <c r="A142" s="119" t="s">
        <v>301</v>
      </c>
      <c r="B142" s="279">
        <v>525</v>
      </c>
      <c r="C142" s="168" t="s">
        <v>339</v>
      </c>
      <c r="D142" s="168" t="s">
        <v>288</v>
      </c>
      <c r="E142" s="139" t="s">
        <v>371</v>
      </c>
      <c r="F142" s="168" t="s">
        <v>270</v>
      </c>
      <c r="G142" s="210"/>
      <c r="H142" s="210"/>
      <c r="I142" s="282"/>
    </row>
    <row r="143" spans="1:11" ht="31.5" hidden="1" customHeight="1" x14ac:dyDescent="0.25">
      <c r="A143" s="119" t="s">
        <v>372</v>
      </c>
      <c r="B143" s="279">
        <v>525</v>
      </c>
      <c r="C143" s="168" t="s">
        <v>339</v>
      </c>
      <c r="D143" s="168" t="s">
        <v>288</v>
      </c>
      <c r="E143" s="139" t="s">
        <v>373</v>
      </c>
      <c r="F143" s="168" t="s">
        <v>227</v>
      </c>
      <c r="G143" s="210">
        <f>G144</f>
        <v>0</v>
      </c>
      <c r="H143" s="210">
        <f>H144</f>
        <v>0</v>
      </c>
      <c r="I143" s="282"/>
    </row>
    <row r="144" spans="1:11" ht="39.75" hidden="1" customHeight="1" x14ac:dyDescent="0.25">
      <c r="A144" s="119" t="s">
        <v>301</v>
      </c>
      <c r="B144" s="279">
        <v>525</v>
      </c>
      <c r="C144" s="168" t="s">
        <v>339</v>
      </c>
      <c r="D144" s="168" t="s">
        <v>288</v>
      </c>
      <c r="E144" s="139" t="s">
        <v>373</v>
      </c>
      <c r="F144" s="139">
        <v>244</v>
      </c>
      <c r="G144" s="210"/>
      <c r="H144" s="210"/>
      <c r="I144" s="282"/>
    </row>
    <row r="145" spans="1:9" ht="20.100000000000001" hidden="1" customHeight="1" x14ac:dyDescent="0.25">
      <c r="A145" s="119" t="s">
        <v>374</v>
      </c>
      <c r="B145" s="279">
        <v>525</v>
      </c>
      <c r="C145" s="168" t="s">
        <v>339</v>
      </c>
      <c r="D145" s="168" t="s">
        <v>288</v>
      </c>
      <c r="E145" s="139" t="s">
        <v>375</v>
      </c>
      <c r="F145" s="168" t="s">
        <v>227</v>
      </c>
      <c r="G145" s="210">
        <f>G146</f>
        <v>0</v>
      </c>
      <c r="H145" s="210">
        <f>H146</f>
        <v>0</v>
      </c>
      <c r="I145" s="282"/>
    </row>
    <row r="146" spans="1:9" ht="19.350000000000001" hidden="1" customHeight="1" x14ac:dyDescent="0.25">
      <c r="A146" s="119" t="s">
        <v>301</v>
      </c>
      <c r="B146" s="279">
        <v>525</v>
      </c>
      <c r="C146" s="168" t="s">
        <v>339</v>
      </c>
      <c r="D146" s="168" t="s">
        <v>288</v>
      </c>
      <c r="E146" s="139" t="s">
        <v>375</v>
      </c>
      <c r="F146" s="139">
        <v>244</v>
      </c>
      <c r="G146" s="210"/>
      <c r="H146" s="210"/>
      <c r="I146" s="282"/>
    </row>
    <row r="147" spans="1:9" ht="17.850000000000001" hidden="1" customHeight="1" x14ac:dyDescent="0.25">
      <c r="A147" s="119" t="s">
        <v>376</v>
      </c>
      <c r="B147" s="279">
        <v>525</v>
      </c>
      <c r="C147" s="168" t="s">
        <v>339</v>
      </c>
      <c r="D147" s="168" t="s">
        <v>288</v>
      </c>
      <c r="E147" s="139" t="s">
        <v>377</v>
      </c>
      <c r="F147" s="168" t="s">
        <v>227</v>
      </c>
      <c r="G147" s="210">
        <f>G148</f>
        <v>0</v>
      </c>
      <c r="H147" s="210">
        <f>H148</f>
        <v>0</v>
      </c>
      <c r="I147" s="282"/>
    </row>
    <row r="148" spans="1:9" ht="19.350000000000001" hidden="1" customHeight="1" x14ac:dyDescent="0.25">
      <c r="A148" s="119" t="s">
        <v>301</v>
      </c>
      <c r="B148" s="279">
        <v>525</v>
      </c>
      <c r="C148" s="168" t="s">
        <v>339</v>
      </c>
      <c r="D148" s="168" t="s">
        <v>288</v>
      </c>
      <c r="E148" s="139" t="s">
        <v>377</v>
      </c>
      <c r="F148" s="139">
        <v>244</v>
      </c>
      <c r="G148" s="210"/>
      <c r="H148" s="210"/>
      <c r="I148" s="282"/>
    </row>
    <row r="149" spans="1:9" ht="20.85" hidden="1" customHeight="1" x14ac:dyDescent="0.25">
      <c r="A149" s="119" t="s">
        <v>372</v>
      </c>
      <c r="B149" s="279">
        <v>525</v>
      </c>
      <c r="C149" s="168" t="s">
        <v>339</v>
      </c>
      <c r="D149" s="168" t="s">
        <v>288</v>
      </c>
      <c r="E149" s="139" t="s">
        <v>373</v>
      </c>
      <c r="F149" s="168" t="s">
        <v>227</v>
      </c>
      <c r="G149" s="210">
        <f>G150</f>
        <v>0</v>
      </c>
      <c r="H149" s="210">
        <f>H150</f>
        <v>0</v>
      </c>
      <c r="I149" s="282"/>
    </row>
    <row r="150" spans="1:9" ht="25.35" hidden="1" customHeight="1" x14ac:dyDescent="0.25">
      <c r="A150" s="119" t="s">
        <v>301</v>
      </c>
      <c r="B150" s="279">
        <v>525</v>
      </c>
      <c r="C150" s="168" t="s">
        <v>339</v>
      </c>
      <c r="D150" s="168" t="s">
        <v>288</v>
      </c>
      <c r="E150" s="139" t="s">
        <v>373</v>
      </c>
      <c r="F150" s="139">
        <v>244</v>
      </c>
      <c r="G150" s="210">
        <v>0</v>
      </c>
      <c r="H150" s="210">
        <v>0</v>
      </c>
      <c r="I150" s="282"/>
    </row>
    <row r="151" spans="1:9" ht="42.75" hidden="1" customHeight="1" x14ac:dyDescent="0.25">
      <c r="A151" s="119" t="s">
        <v>467</v>
      </c>
      <c r="B151" s="279">
        <v>525</v>
      </c>
      <c r="C151" s="168" t="s">
        <v>339</v>
      </c>
      <c r="D151" s="168" t="s">
        <v>288</v>
      </c>
      <c r="E151" s="139" t="s">
        <v>375</v>
      </c>
      <c r="F151" s="168" t="s">
        <v>227</v>
      </c>
      <c r="G151" s="210">
        <f>G152</f>
        <v>0</v>
      </c>
      <c r="H151" s="210">
        <f>H152</f>
        <v>0</v>
      </c>
      <c r="I151" s="282"/>
    </row>
    <row r="152" spans="1:9" ht="42.75" hidden="1" customHeight="1" x14ac:dyDescent="0.25">
      <c r="A152" s="119" t="s">
        <v>301</v>
      </c>
      <c r="B152" s="279">
        <v>525</v>
      </c>
      <c r="C152" s="168" t="s">
        <v>339</v>
      </c>
      <c r="D152" s="168" t="s">
        <v>288</v>
      </c>
      <c r="E152" s="139" t="s">
        <v>375</v>
      </c>
      <c r="F152" s="139">
        <v>244</v>
      </c>
      <c r="G152" s="210">
        <v>0</v>
      </c>
      <c r="H152" s="210">
        <v>0</v>
      </c>
      <c r="I152" s="282"/>
    </row>
    <row r="153" spans="1:9" ht="42.75" hidden="1" customHeight="1" x14ac:dyDescent="0.25">
      <c r="A153" s="119" t="s">
        <v>376</v>
      </c>
      <c r="B153" s="279">
        <v>525</v>
      </c>
      <c r="C153" s="168" t="s">
        <v>339</v>
      </c>
      <c r="D153" s="168" t="s">
        <v>288</v>
      </c>
      <c r="E153" s="139" t="s">
        <v>377</v>
      </c>
      <c r="F153" s="168" t="s">
        <v>227</v>
      </c>
      <c r="G153" s="210">
        <f>G154</f>
        <v>0</v>
      </c>
      <c r="H153" s="210">
        <f>H154</f>
        <v>0</v>
      </c>
      <c r="I153" s="282"/>
    </row>
    <row r="154" spans="1:9" ht="42.75" hidden="1" customHeight="1" x14ac:dyDescent="0.25">
      <c r="A154" s="119" t="s">
        <v>301</v>
      </c>
      <c r="B154" s="279">
        <v>525</v>
      </c>
      <c r="C154" s="168" t="s">
        <v>339</v>
      </c>
      <c r="D154" s="168" t="s">
        <v>288</v>
      </c>
      <c r="E154" s="139" t="s">
        <v>377</v>
      </c>
      <c r="F154" s="139">
        <v>244</v>
      </c>
      <c r="G154" s="210"/>
      <c r="H154" s="210"/>
      <c r="I154" s="282"/>
    </row>
    <row r="155" spans="1:9" ht="42.75" hidden="1" customHeight="1" x14ac:dyDescent="0.25">
      <c r="A155" s="119" t="s">
        <v>380</v>
      </c>
      <c r="B155" s="279">
        <v>525</v>
      </c>
      <c r="C155" s="168" t="s">
        <v>339</v>
      </c>
      <c r="D155" s="168" t="s">
        <v>288</v>
      </c>
      <c r="E155" s="139" t="s">
        <v>468</v>
      </c>
      <c r="F155" s="168" t="s">
        <v>227</v>
      </c>
      <c r="G155" s="210">
        <v>0</v>
      </c>
      <c r="H155" s="210">
        <v>0</v>
      </c>
      <c r="I155" s="282"/>
    </row>
    <row r="156" spans="1:9" ht="42" hidden="1" customHeight="1" x14ac:dyDescent="0.25">
      <c r="A156" s="119" t="s">
        <v>301</v>
      </c>
      <c r="B156" s="279">
        <v>525</v>
      </c>
      <c r="C156" s="168" t="s">
        <v>339</v>
      </c>
      <c r="D156" s="168" t="s">
        <v>288</v>
      </c>
      <c r="E156" s="139" t="s">
        <v>468</v>
      </c>
      <c r="F156" s="168" t="s">
        <v>270</v>
      </c>
      <c r="G156" s="210">
        <v>0</v>
      </c>
      <c r="H156" s="210">
        <v>0</v>
      </c>
      <c r="I156" s="282"/>
    </row>
    <row r="157" spans="1:9" ht="42.75" hidden="1" customHeight="1" x14ac:dyDescent="0.25">
      <c r="A157" s="119"/>
      <c r="B157" s="274">
        <v>525</v>
      </c>
      <c r="C157" s="168" t="s">
        <v>339</v>
      </c>
      <c r="D157" s="168" t="s">
        <v>288</v>
      </c>
      <c r="E157" s="139" t="s">
        <v>468</v>
      </c>
      <c r="F157" s="168" t="s">
        <v>227</v>
      </c>
      <c r="G157" s="210"/>
      <c r="H157" s="210"/>
      <c r="I157" s="282"/>
    </row>
    <row r="158" spans="1:9" ht="31.5" customHeight="1" x14ac:dyDescent="0.25">
      <c r="A158" s="117" t="s">
        <v>387</v>
      </c>
      <c r="B158" s="274">
        <v>525</v>
      </c>
      <c r="C158" s="170" t="s">
        <v>388</v>
      </c>
      <c r="D158" s="170" t="s">
        <v>225</v>
      </c>
      <c r="E158" s="137" t="s">
        <v>226</v>
      </c>
      <c r="F158" s="170" t="s">
        <v>227</v>
      </c>
      <c r="G158" s="212">
        <f>G159</f>
        <v>1096.2</v>
      </c>
      <c r="H158" s="212">
        <f>H159</f>
        <v>1185.4000000000001</v>
      </c>
      <c r="I158" s="289"/>
    </row>
    <row r="159" spans="1:9" ht="66" customHeight="1" x14ac:dyDescent="0.25">
      <c r="A159" s="146" t="s">
        <v>389</v>
      </c>
      <c r="B159" s="274">
        <v>525</v>
      </c>
      <c r="C159" s="223" t="s">
        <v>388</v>
      </c>
      <c r="D159" s="223" t="s">
        <v>224</v>
      </c>
      <c r="E159" s="223" t="s">
        <v>390</v>
      </c>
      <c r="F159" s="223" t="s">
        <v>227</v>
      </c>
      <c r="G159" s="224">
        <f>G160</f>
        <v>1096.2</v>
      </c>
      <c r="H159" s="224">
        <f>H160</f>
        <v>1185.4000000000001</v>
      </c>
      <c r="I159" s="277"/>
    </row>
    <row r="160" spans="1:9" ht="36.75" customHeight="1" x14ac:dyDescent="0.25">
      <c r="A160" s="119" t="s">
        <v>391</v>
      </c>
      <c r="B160" s="279">
        <v>525</v>
      </c>
      <c r="C160" s="168" t="s">
        <v>388</v>
      </c>
      <c r="D160" s="168" t="s">
        <v>224</v>
      </c>
      <c r="E160" s="139" t="s">
        <v>392</v>
      </c>
      <c r="F160" s="168" t="s">
        <v>227</v>
      </c>
      <c r="G160" s="210">
        <f>G161+G166</f>
        <v>1096.2</v>
      </c>
      <c r="H160" s="210">
        <f>H161+H166</f>
        <v>1185.4000000000001</v>
      </c>
      <c r="I160" s="282"/>
    </row>
    <row r="161" spans="1:9" ht="38.25" customHeight="1" x14ac:dyDescent="0.25">
      <c r="A161" s="119" t="s">
        <v>393</v>
      </c>
      <c r="B161" s="279">
        <v>525</v>
      </c>
      <c r="C161" s="168" t="s">
        <v>388</v>
      </c>
      <c r="D161" s="168" t="s">
        <v>224</v>
      </c>
      <c r="E161" s="139" t="s">
        <v>394</v>
      </c>
      <c r="F161" s="168" t="s">
        <v>227</v>
      </c>
      <c r="G161" s="210">
        <f>G162+G181</f>
        <v>1096.2</v>
      </c>
      <c r="H161" s="210">
        <f>H162+H181</f>
        <v>1185.4000000000001</v>
      </c>
      <c r="I161" s="282"/>
    </row>
    <row r="162" spans="1:9" ht="47.25" x14ac:dyDescent="0.25">
      <c r="A162" s="119" t="s">
        <v>395</v>
      </c>
      <c r="B162" s="279">
        <v>525</v>
      </c>
      <c r="C162" s="168" t="s">
        <v>388</v>
      </c>
      <c r="D162" s="168" t="s">
        <v>224</v>
      </c>
      <c r="E162" s="139" t="s">
        <v>396</v>
      </c>
      <c r="F162" s="168" t="s">
        <v>227</v>
      </c>
      <c r="G162" s="210">
        <f>G164+G165</f>
        <v>703.4</v>
      </c>
      <c r="H162" s="210">
        <f>H164+H165</f>
        <v>791.3</v>
      </c>
      <c r="I162" s="282"/>
    </row>
    <row r="163" spans="1:9" ht="34.5" customHeight="1" x14ac:dyDescent="0.25">
      <c r="A163" s="119" t="s">
        <v>397</v>
      </c>
      <c r="B163" s="279">
        <v>525</v>
      </c>
      <c r="C163" s="168" t="s">
        <v>388</v>
      </c>
      <c r="D163" s="168" t="s">
        <v>224</v>
      </c>
      <c r="E163" s="139" t="s">
        <v>396</v>
      </c>
      <c r="F163" s="168" t="s">
        <v>398</v>
      </c>
      <c r="G163" s="210">
        <f>G164+G165</f>
        <v>703.4</v>
      </c>
      <c r="H163" s="210">
        <f>H164+H165</f>
        <v>791.3</v>
      </c>
      <c r="I163" s="282"/>
    </row>
    <row r="164" spans="1:9" ht="35.25" customHeight="1" x14ac:dyDescent="0.25">
      <c r="A164" s="119" t="s">
        <v>399</v>
      </c>
      <c r="B164" s="279">
        <v>525</v>
      </c>
      <c r="C164" s="168" t="s">
        <v>388</v>
      </c>
      <c r="D164" s="168" t="s">
        <v>224</v>
      </c>
      <c r="E164" s="139" t="s">
        <v>396</v>
      </c>
      <c r="F164" s="139">
        <v>111</v>
      </c>
      <c r="G164" s="210">
        <f>прил.7!F142</f>
        <v>536.9</v>
      </c>
      <c r="H164" s="210">
        <f>прил.7!G142</f>
        <v>589.6</v>
      </c>
      <c r="I164" s="286"/>
    </row>
    <row r="165" spans="1:9" ht="57" customHeight="1" x14ac:dyDescent="0.25">
      <c r="A165" s="119" t="s">
        <v>400</v>
      </c>
      <c r="B165" s="279">
        <v>525</v>
      </c>
      <c r="C165" s="168" t="s">
        <v>388</v>
      </c>
      <c r="D165" s="168" t="s">
        <v>224</v>
      </c>
      <c r="E165" s="139" t="s">
        <v>396</v>
      </c>
      <c r="F165" s="139">
        <v>119</v>
      </c>
      <c r="G165" s="210">
        <f>прил.7!F143</f>
        <v>166.5</v>
      </c>
      <c r="H165" s="210">
        <f>прил.7!G143</f>
        <v>201.7</v>
      </c>
      <c r="I165" s="282"/>
    </row>
    <row r="166" spans="1:9" ht="55.5" hidden="1" customHeight="1" x14ac:dyDescent="0.25">
      <c r="A166" s="119" t="s">
        <v>401</v>
      </c>
      <c r="B166" s="279">
        <v>525</v>
      </c>
      <c r="C166" s="168" t="s">
        <v>388</v>
      </c>
      <c r="D166" s="168" t="s">
        <v>224</v>
      </c>
      <c r="E166" s="139" t="s">
        <v>402</v>
      </c>
      <c r="F166" s="168" t="s">
        <v>227</v>
      </c>
      <c r="G166" s="210">
        <f>G167+G168</f>
        <v>0</v>
      </c>
      <c r="H166" s="210">
        <f>H167+H168</f>
        <v>0</v>
      </c>
      <c r="I166" s="282"/>
    </row>
    <row r="167" spans="1:9" ht="36" hidden="1" customHeight="1" x14ac:dyDescent="0.25">
      <c r="A167" s="119" t="s">
        <v>301</v>
      </c>
      <c r="B167" s="279">
        <v>525</v>
      </c>
      <c r="C167" s="168" t="s">
        <v>388</v>
      </c>
      <c r="D167" s="168" t="s">
        <v>224</v>
      </c>
      <c r="E167" s="139" t="s">
        <v>402</v>
      </c>
      <c r="F167" s="139">
        <v>244</v>
      </c>
      <c r="G167" s="210">
        <v>0</v>
      </c>
      <c r="H167" s="210">
        <v>0</v>
      </c>
      <c r="I167" s="282"/>
    </row>
    <row r="168" spans="1:9" ht="38.25" hidden="1" customHeight="1" x14ac:dyDescent="0.25">
      <c r="A168" s="119" t="s">
        <v>250</v>
      </c>
      <c r="B168" s="279">
        <v>525</v>
      </c>
      <c r="C168" s="168" t="s">
        <v>388</v>
      </c>
      <c r="D168" s="168" t="s">
        <v>224</v>
      </c>
      <c r="E168" s="139" t="s">
        <v>402</v>
      </c>
      <c r="F168" s="139">
        <v>851</v>
      </c>
      <c r="G168" s="210"/>
      <c r="H168" s="210"/>
      <c r="I168" s="282"/>
    </row>
    <row r="169" spans="1:9" ht="23.25" hidden="1" customHeight="1" x14ac:dyDescent="0.25">
      <c r="A169" s="117" t="s">
        <v>409</v>
      </c>
      <c r="B169" s="279">
        <v>525</v>
      </c>
      <c r="C169" s="170">
        <v>10</v>
      </c>
      <c r="D169" s="170" t="s">
        <v>225</v>
      </c>
      <c r="E169" s="137" t="s">
        <v>226</v>
      </c>
      <c r="F169" s="170" t="s">
        <v>227</v>
      </c>
      <c r="G169" s="212">
        <f t="shared" ref="G169:H173" si="5">G170</f>
        <v>0</v>
      </c>
      <c r="H169" s="212">
        <f t="shared" si="5"/>
        <v>0</v>
      </c>
      <c r="I169" s="289"/>
    </row>
    <row r="170" spans="1:9" s="138" customFormat="1" ht="23.45" hidden="1" customHeight="1" x14ac:dyDescent="0.25">
      <c r="A170" s="117" t="s">
        <v>410</v>
      </c>
      <c r="B170" s="279">
        <v>525</v>
      </c>
      <c r="C170" s="170">
        <v>10</v>
      </c>
      <c r="D170" s="170" t="s">
        <v>224</v>
      </c>
      <c r="E170" s="137" t="s">
        <v>226</v>
      </c>
      <c r="F170" s="170" t="s">
        <v>227</v>
      </c>
      <c r="G170" s="212">
        <f t="shared" si="5"/>
        <v>0</v>
      </c>
      <c r="H170" s="212">
        <f t="shared" si="5"/>
        <v>0</v>
      </c>
      <c r="I170" s="289"/>
    </row>
    <row r="171" spans="1:9" ht="27" hidden="1" customHeight="1" x14ac:dyDescent="0.25">
      <c r="A171" s="119" t="s">
        <v>302</v>
      </c>
      <c r="B171" s="279">
        <v>525</v>
      </c>
      <c r="C171" s="168">
        <v>10</v>
      </c>
      <c r="D171" s="168" t="s">
        <v>224</v>
      </c>
      <c r="E171" s="139" t="s">
        <v>278</v>
      </c>
      <c r="F171" s="168" t="s">
        <v>227</v>
      </c>
      <c r="G171" s="210">
        <f t="shared" si="5"/>
        <v>0</v>
      </c>
      <c r="H171" s="210">
        <f t="shared" si="5"/>
        <v>0</v>
      </c>
      <c r="I171" s="282"/>
    </row>
    <row r="172" spans="1:9" ht="30" hidden="1" customHeight="1" x14ac:dyDescent="0.25">
      <c r="A172" s="119" t="s">
        <v>334</v>
      </c>
      <c r="B172" s="279">
        <v>525</v>
      </c>
      <c r="C172" s="168">
        <v>10</v>
      </c>
      <c r="D172" s="168" t="s">
        <v>224</v>
      </c>
      <c r="E172" s="139" t="s">
        <v>254</v>
      </c>
      <c r="F172" s="168" t="s">
        <v>227</v>
      </c>
      <c r="G172" s="210">
        <f t="shared" si="5"/>
        <v>0</v>
      </c>
      <c r="H172" s="210">
        <f t="shared" si="5"/>
        <v>0</v>
      </c>
      <c r="I172" s="282"/>
    </row>
    <row r="173" spans="1:9" ht="39.75" hidden="1" customHeight="1" x14ac:dyDescent="0.25">
      <c r="A173" s="149" t="s">
        <v>411</v>
      </c>
      <c r="B173" s="279">
        <v>525</v>
      </c>
      <c r="C173" s="168">
        <v>10</v>
      </c>
      <c r="D173" s="168" t="s">
        <v>224</v>
      </c>
      <c r="E173" s="139" t="s">
        <v>412</v>
      </c>
      <c r="F173" s="168" t="s">
        <v>227</v>
      </c>
      <c r="G173" s="210">
        <f t="shared" si="5"/>
        <v>0</v>
      </c>
      <c r="H173" s="210">
        <f t="shared" si="5"/>
        <v>0</v>
      </c>
      <c r="I173" s="282"/>
    </row>
    <row r="174" spans="1:9" ht="34.5" hidden="1" customHeight="1" x14ac:dyDescent="0.25">
      <c r="A174" s="149" t="s">
        <v>413</v>
      </c>
      <c r="B174" s="279">
        <v>525</v>
      </c>
      <c r="C174" s="172">
        <v>10</v>
      </c>
      <c r="D174" s="168" t="s">
        <v>224</v>
      </c>
      <c r="E174" s="173" t="s">
        <v>412</v>
      </c>
      <c r="F174" s="173">
        <v>312</v>
      </c>
      <c r="G174" s="219"/>
      <c r="H174" s="210"/>
      <c r="I174" s="282"/>
    </row>
    <row r="175" spans="1:9" ht="34.5" hidden="1" customHeight="1" x14ac:dyDescent="0.25">
      <c r="A175" s="146" t="s">
        <v>421</v>
      </c>
      <c r="B175" s="279">
        <v>525</v>
      </c>
      <c r="C175" s="174" t="s">
        <v>276</v>
      </c>
      <c r="D175" s="170" t="s">
        <v>225</v>
      </c>
      <c r="E175" s="175" t="s">
        <v>226</v>
      </c>
      <c r="F175" s="174" t="s">
        <v>227</v>
      </c>
      <c r="G175" s="212">
        <f t="shared" ref="G175:H179" si="6">G176</f>
        <v>0</v>
      </c>
      <c r="H175" s="212">
        <f t="shared" si="6"/>
        <v>0</v>
      </c>
      <c r="I175" s="289"/>
    </row>
    <row r="176" spans="1:9" ht="34.5" hidden="1" customHeight="1" x14ac:dyDescent="0.25">
      <c r="A176" s="149" t="s">
        <v>422</v>
      </c>
      <c r="B176" s="279">
        <v>525</v>
      </c>
      <c r="C176" s="172" t="s">
        <v>276</v>
      </c>
      <c r="D176" s="168" t="s">
        <v>224</v>
      </c>
      <c r="E176" s="173" t="s">
        <v>226</v>
      </c>
      <c r="F176" s="172" t="s">
        <v>227</v>
      </c>
      <c r="G176" s="210">
        <f t="shared" si="6"/>
        <v>0</v>
      </c>
      <c r="H176" s="210">
        <f t="shared" si="6"/>
        <v>0</v>
      </c>
      <c r="I176" s="282"/>
    </row>
    <row r="177" spans="1:9" ht="34.5" hidden="1" customHeight="1" x14ac:dyDescent="0.25">
      <c r="A177" s="149" t="s">
        <v>423</v>
      </c>
      <c r="B177" s="279">
        <v>525</v>
      </c>
      <c r="C177" s="172" t="s">
        <v>276</v>
      </c>
      <c r="D177" s="168" t="s">
        <v>224</v>
      </c>
      <c r="E177" s="173" t="s">
        <v>254</v>
      </c>
      <c r="F177" s="172" t="s">
        <v>227</v>
      </c>
      <c r="G177" s="210">
        <f t="shared" si="6"/>
        <v>0</v>
      </c>
      <c r="H177" s="210">
        <f t="shared" si="6"/>
        <v>0</v>
      </c>
      <c r="I177" s="282"/>
    </row>
    <row r="178" spans="1:9" ht="34.5" hidden="1" customHeight="1" x14ac:dyDescent="0.25">
      <c r="A178" s="149" t="s">
        <v>424</v>
      </c>
      <c r="B178" s="279">
        <v>525</v>
      </c>
      <c r="C178" s="172" t="s">
        <v>276</v>
      </c>
      <c r="D178" s="168" t="s">
        <v>224</v>
      </c>
      <c r="E178" s="173" t="s">
        <v>425</v>
      </c>
      <c r="F178" s="172" t="s">
        <v>227</v>
      </c>
      <c r="G178" s="210">
        <f t="shared" si="6"/>
        <v>0</v>
      </c>
      <c r="H178" s="210">
        <f t="shared" si="6"/>
        <v>0</v>
      </c>
      <c r="I178" s="282"/>
    </row>
    <row r="179" spans="1:9" ht="34.5" hidden="1" customHeight="1" x14ac:dyDescent="0.25">
      <c r="A179" s="149" t="s">
        <v>281</v>
      </c>
      <c r="B179" s="279">
        <v>525</v>
      </c>
      <c r="C179" s="172" t="s">
        <v>276</v>
      </c>
      <c r="D179" s="168" t="s">
        <v>224</v>
      </c>
      <c r="E179" s="173" t="s">
        <v>426</v>
      </c>
      <c r="F179" s="172" t="s">
        <v>227</v>
      </c>
      <c r="G179" s="210">
        <f t="shared" si="6"/>
        <v>0</v>
      </c>
      <c r="H179" s="210">
        <f t="shared" si="6"/>
        <v>0</v>
      </c>
      <c r="I179" s="282"/>
    </row>
    <row r="180" spans="1:9" ht="34.5" hidden="1" customHeight="1" x14ac:dyDescent="0.25">
      <c r="A180" s="149" t="s">
        <v>301</v>
      </c>
      <c r="B180" s="279">
        <v>525</v>
      </c>
      <c r="C180" s="172" t="s">
        <v>276</v>
      </c>
      <c r="D180" s="168" t="s">
        <v>224</v>
      </c>
      <c r="E180" s="173" t="s">
        <v>426</v>
      </c>
      <c r="F180" s="172" t="s">
        <v>270</v>
      </c>
      <c r="G180" s="210"/>
      <c r="H180" s="210"/>
      <c r="I180" s="282"/>
    </row>
    <row r="181" spans="1:9" ht="54" customHeight="1" x14ac:dyDescent="0.25">
      <c r="A181" s="119" t="s">
        <v>401</v>
      </c>
      <c r="B181" s="279">
        <v>525</v>
      </c>
      <c r="C181" s="168" t="s">
        <v>388</v>
      </c>
      <c r="D181" s="168" t="s">
        <v>224</v>
      </c>
      <c r="E181" s="139" t="s">
        <v>402</v>
      </c>
      <c r="F181" s="168" t="s">
        <v>227</v>
      </c>
      <c r="G181" s="210">
        <f>G182+G183</f>
        <v>392.8</v>
      </c>
      <c r="H181" s="210">
        <f>H182+H183</f>
        <v>394.1</v>
      </c>
      <c r="I181" s="303"/>
    </row>
    <row r="182" spans="1:9" ht="56.45" customHeight="1" x14ac:dyDescent="0.25">
      <c r="A182" s="119" t="s">
        <v>301</v>
      </c>
      <c r="B182" s="279">
        <v>525</v>
      </c>
      <c r="C182" s="168" t="s">
        <v>388</v>
      </c>
      <c r="D182" s="168" t="s">
        <v>224</v>
      </c>
      <c r="E182" s="139" t="s">
        <v>402</v>
      </c>
      <c r="F182" s="139">
        <v>247</v>
      </c>
      <c r="G182" s="210">
        <f>прил.7!F145</f>
        <v>32.799999999999997</v>
      </c>
      <c r="H182" s="210">
        <f>прил.7!G145</f>
        <v>34.1</v>
      </c>
      <c r="I182" s="303"/>
    </row>
    <row r="183" spans="1:9" ht="56.45" customHeight="1" x14ac:dyDescent="0.25">
      <c r="A183" s="119" t="s">
        <v>250</v>
      </c>
      <c r="B183" s="279">
        <v>525</v>
      </c>
      <c r="C183" s="168" t="s">
        <v>388</v>
      </c>
      <c r="D183" s="168" t="s">
        <v>224</v>
      </c>
      <c r="E183" s="139" t="s">
        <v>402</v>
      </c>
      <c r="F183" s="139">
        <v>851</v>
      </c>
      <c r="G183" s="210">
        <f>прил.7!F146</f>
        <v>360</v>
      </c>
      <c r="H183" s="210">
        <f>прил.7!G146</f>
        <v>360</v>
      </c>
      <c r="I183" s="303"/>
    </row>
    <row r="184" spans="1:9" ht="39.75" hidden="1" customHeight="1" x14ac:dyDescent="0.25">
      <c r="A184" s="117" t="s">
        <v>421</v>
      </c>
      <c r="B184" s="274">
        <v>525</v>
      </c>
      <c r="C184" s="170" t="s">
        <v>276</v>
      </c>
      <c r="D184" s="170" t="s">
        <v>225</v>
      </c>
      <c r="E184" s="137" t="s">
        <v>226</v>
      </c>
      <c r="F184" s="170" t="s">
        <v>227</v>
      </c>
      <c r="G184" s="212"/>
      <c r="H184" s="212">
        <f>H186</f>
        <v>0</v>
      </c>
      <c r="I184" s="302"/>
    </row>
    <row r="185" spans="1:9" ht="16.5" hidden="1" x14ac:dyDescent="0.25">
      <c r="A185" s="119" t="s">
        <v>422</v>
      </c>
      <c r="B185" s="274">
        <v>525</v>
      </c>
      <c r="C185" s="168" t="s">
        <v>276</v>
      </c>
      <c r="D185" s="168" t="s">
        <v>224</v>
      </c>
      <c r="E185" s="139" t="s">
        <v>226</v>
      </c>
      <c r="F185" s="168" t="s">
        <v>227</v>
      </c>
      <c r="G185" s="210"/>
      <c r="H185" s="210">
        <f>H186</f>
        <v>0</v>
      </c>
      <c r="I185" s="303"/>
    </row>
    <row r="186" spans="1:9" ht="16.5" hidden="1" x14ac:dyDescent="0.25">
      <c r="A186" s="149" t="s">
        <v>423</v>
      </c>
      <c r="B186" s="274">
        <v>525</v>
      </c>
      <c r="C186" s="172" t="s">
        <v>276</v>
      </c>
      <c r="D186" s="168" t="s">
        <v>224</v>
      </c>
      <c r="E186" s="173" t="s">
        <v>254</v>
      </c>
      <c r="F186" s="168" t="s">
        <v>227</v>
      </c>
      <c r="G186" s="210"/>
      <c r="H186" s="210">
        <f>H187</f>
        <v>0</v>
      </c>
      <c r="I186" s="303"/>
    </row>
    <row r="187" spans="1:9" ht="31.5" hidden="1" x14ac:dyDescent="0.25">
      <c r="A187" s="149" t="s">
        <v>424</v>
      </c>
      <c r="B187" s="274">
        <v>525</v>
      </c>
      <c r="C187" s="172" t="s">
        <v>276</v>
      </c>
      <c r="D187" s="168" t="s">
        <v>224</v>
      </c>
      <c r="E187" s="173" t="s">
        <v>425</v>
      </c>
      <c r="F187" s="168" t="s">
        <v>227</v>
      </c>
      <c r="G187" s="210"/>
      <c r="H187" s="210">
        <f>H188</f>
        <v>0</v>
      </c>
      <c r="I187" s="303"/>
    </row>
    <row r="188" spans="1:9" ht="16.5" hidden="1" x14ac:dyDescent="0.25">
      <c r="A188" s="149" t="s">
        <v>281</v>
      </c>
      <c r="B188" s="274">
        <v>525</v>
      </c>
      <c r="C188" s="172" t="s">
        <v>276</v>
      </c>
      <c r="D188" s="168" t="s">
        <v>224</v>
      </c>
      <c r="E188" s="169" t="s">
        <v>426</v>
      </c>
      <c r="F188" s="168" t="s">
        <v>227</v>
      </c>
      <c r="G188" s="210"/>
      <c r="H188" s="210">
        <f>H189</f>
        <v>0</v>
      </c>
      <c r="I188" s="303"/>
    </row>
    <row r="189" spans="1:9" ht="31.5" hidden="1" x14ac:dyDescent="0.25">
      <c r="A189" s="149" t="s">
        <v>301</v>
      </c>
      <c r="B189" s="274">
        <v>525</v>
      </c>
      <c r="C189" s="172" t="s">
        <v>276</v>
      </c>
      <c r="D189" s="168" t="s">
        <v>224</v>
      </c>
      <c r="E189" s="173" t="s">
        <v>426</v>
      </c>
      <c r="F189" s="173">
        <v>244</v>
      </c>
      <c r="G189" s="219"/>
      <c r="H189" s="219"/>
      <c r="I189" s="305"/>
    </row>
    <row r="190" spans="1:9" ht="41.25" customHeight="1" x14ac:dyDescent="0.25">
      <c r="A190" s="146" t="s">
        <v>409</v>
      </c>
      <c r="B190" s="274">
        <v>525</v>
      </c>
      <c r="C190" s="174">
        <v>10</v>
      </c>
      <c r="D190" s="170" t="s">
        <v>225</v>
      </c>
      <c r="E190" s="175" t="s">
        <v>226</v>
      </c>
      <c r="F190" s="175" t="s">
        <v>227</v>
      </c>
      <c r="G190" s="292">
        <f>G191+G196</f>
        <v>331.9</v>
      </c>
      <c r="H190" s="292">
        <f>H191+H196</f>
        <v>287.60000000000002</v>
      </c>
      <c r="I190" s="305"/>
    </row>
    <row r="191" spans="1:9" ht="47.25" customHeight="1" x14ac:dyDescent="0.25">
      <c r="A191" s="146" t="s">
        <v>410</v>
      </c>
      <c r="B191" s="274">
        <v>525</v>
      </c>
      <c r="C191" s="174">
        <v>10</v>
      </c>
      <c r="D191" s="170" t="s">
        <v>224</v>
      </c>
      <c r="E191" s="175" t="s">
        <v>226</v>
      </c>
      <c r="F191" s="175" t="s">
        <v>227</v>
      </c>
      <c r="G191" s="292">
        <f t="shared" ref="G191:H194" si="7">G192</f>
        <v>331.9</v>
      </c>
      <c r="H191" s="292">
        <f t="shared" si="7"/>
        <v>287.60000000000002</v>
      </c>
      <c r="I191" s="305"/>
    </row>
    <row r="192" spans="1:9" ht="41.25" customHeight="1" x14ac:dyDescent="0.25">
      <c r="A192" s="149" t="s">
        <v>302</v>
      </c>
      <c r="B192" s="279">
        <v>525</v>
      </c>
      <c r="C192" s="172">
        <v>10</v>
      </c>
      <c r="D192" s="168" t="s">
        <v>224</v>
      </c>
      <c r="E192" s="173" t="s">
        <v>278</v>
      </c>
      <c r="F192" s="173" t="s">
        <v>227</v>
      </c>
      <c r="G192" s="219">
        <f t="shared" si="7"/>
        <v>331.9</v>
      </c>
      <c r="H192" s="219">
        <f t="shared" si="7"/>
        <v>287.60000000000002</v>
      </c>
      <c r="I192" s="305"/>
    </row>
    <row r="193" spans="1:9" ht="40.5" customHeight="1" x14ac:dyDescent="0.25">
      <c r="A193" s="149" t="s">
        <v>334</v>
      </c>
      <c r="B193" s="279">
        <v>525</v>
      </c>
      <c r="C193" s="172">
        <v>10</v>
      </c>
      <c r="D193" s="168" t="s">
        <v>224</v>
      </c>
      <c r="E193" s="173" t="s">
        <v>254</v>
      </c>
      <c r="F193" s="173" t="s">
        <v>227</v>
      </c>
      <c r="G193" s="219">
        <f t="shared" si="7"/>
        <v>331.9</v>
      </c>
      <c r="H193" s="219">
        <f t="shared" si="7"/>
        <v>287.60000000000002</v>
      </c>
      <c r="I193" s="305"/>
    </row>
    <row r="194" spans="1:9" ht="40.5" customHeight="1" x14ac:dyDescent="0.25">
      <c r="A194" s="149" t="s">
        <v>411</v>
      </c>
      <c r="B194" s="279">
        <v>525</v>
      </c>
      <c r="C194" s="172">
        <v>10</v>
      </c>
      <c r="D194" s="168" t="s">
        <v>224</v>
      </c>
      <c r="E194" s="173" t="s">
        <v>412</v>
      </c>
      <c r="F194" s="173" t="s">
        <v>227</v>
      </c>
      <c r="G194" s="219">
        <f t="shared" si="7"/>
        <v>331.9</v>
      </c>
      <c r="H194" s="219">
        <f t="shared" si="7"/>
        <v>287.60000000000002</v>
      </c>
      <c r="I194" s="305"/>
    </row>
    <row r="195" spans="1:9" ht="37.5" customHeight="1" x14ac:dyDescent="0.25">
      <c r="A195" s="149" t="s">
        <v>413</v>
      </c>
      <c r="B195" s="279">
        <v>525</v>
      </c>
      <c r="C195" s="172">
        <v>10</v>
      </c>
      <c r="D195" s="168" t="s">
        <v>224</v>
      </c>
      <c r="E195" s="173" t="s">
        <v>412</v>
      </c>
      <c r="F195" s="173">
        <v>312</v>
      </c>
      <c r="G195" s="219">
        <f>прил.7!F152</f>
        <v>331.9</v>
      </c>
      <c r="H195" s="219">
        <f>прил.7!G152</f>
        <v>287.60000000000002</v>
      </c>
      <c r="I195" s="305"/>
    </row>
    <row r="196" spans="1:9" ht="38.25" hidden="1" customHeight="1" x14ac:dyDescent="0.25">
      <c r="A196" s="146" t="s">
        <v>414</v>
      </c>
      <c r="B196" s="274">
        <v>525</v>
      </c>
      <c r="C196" s="174" t="s">
        <v>415</v>
      </c>
      <c r="D196" s="170" t="s">
        <v>224</v>
      </c>
      <c r="E196" s="175" t="s">
        <v>286</v>
      </c>
      <c r="F196" s="175" t="s">
        <v>227</v>
      </c>
      <c r="G196" s="292">
        <f t="shared" ref="G196:H198" si="8">G197</f>
        <v>0</v>
      </c>
      <c r="H196" s="292">
        <f t="shared" si="8"/>
        <v>0</v>
      </c>
      <c r="I196" s="305"/>
    </row>
    <row r="197" spans="1:9" ht="0.75" hidden="1" customHeight="1" x14ac:dyDescent="0.25">
      <c r="A197" s="149" t="s">
        <v>423</v>
      </c>
      <c r="B197" s="279">
        <v>525</v>
      </c>
      <c r="C197" s="172" t="s">
        <v>415</v>
      </c>
      <c r="D197" s="168" t="s">
        <v>224</v>
      </c>
      <c r="E197" s="173" t="s">
        <v>278</v>
      </c>
      <c r="F197" s="173" t="s">
        <v>227</v>
      </c>
      <c r="G197" s="219">
        <f t="shared" si="8"/>
        <v>0</v>
      </c>
      <c r="H197" s="219">
        <f t="shared" si="8"/>
        <v>0</v>
      </c>
      <c r="I197" s="305"/>
    </row>
    <row r="198" spans="1:9" ht="53.25" hidden="1" customHeight="1" x14ac:dyDescent="0.25">
      <c r="A198" s="149" t="s">
        <v>450</v>
      </c>
      <c r="B198" s="279">
        <v>525</v>
      </c>
      <c r="C198" s="172" t="s">
        <v>415</v>
      </c>
      <c r="D198" s="168" t="s">
        <v>224</v>
      </c>
      <c r="E198" s="173" t="s">
        <v>254</v>
      </c>
      <c r="F198" s="173" t="s">
        <v>227</v>
      </c>
      <c r="G198" s="219">
        <f t="shared" si="8"/>
        <v>0</v>
      </c>
      <c r="H198" s="219">
        <f t="shared" si="8"/>
        <v>0</v>
      </c>
      <c r="I198" s="305"/>
    </row>
    <row r="199" spans="1:9" ht="69.75" hidden="1" customHeight="1" x14ac:dyDescent="0.25">
      <c r="A199" s="149" t="s">
        <v>413</v>
      </c>
      <c r="B199" s="279">
        <v>525</v>
      </c>
      <c r="C199" s="172" t="s">
        <v>415</v>
      </c>
      <c r="D199" s="168" t="s">
        <v>224</v>
      </c>
      <c r="E199" s="173" t="s">
        <v>418</v>
      </c>
      <c r="F199" s="173" t="s">
        <v>419</v>
      </c>
      <c r="G199" s="219">
        <v>0</v>
      </c>
      <c r="H199" s="219">
        <v>0</v>
      </c>
      <c r="I199" s="305"/>
    </row>
    <row r="200" spans="1:9" ht="69" hidden="1" customHeight="1" x14ac:dyDescent="0.25">
      <c r="A200" s="146" t="s">
        <v>421</v>
      </c>
      <c r="B200" s="274">
        <v>525</v>
      </c>
      <c r="C200" s="174" t="s">
        <v>276</v>
      </c>
      <c r="D200" s="170" t="s">
        <v>225</v>
      </c>
      <c r="E200" s="175" t="s">
        <v>226</v>
      </c>
      <c r="F200" s="174" t="s">
        <v>227</v>
      </c>
      <c r="G200" s="212">
        <f t="shared" ref="G200:H204" si="9">G201</f>
        <v>0</v>
      </c>
      <c r="H200" s="212">
        <f t="shared" si="9"/>
        <v>0</v>
      </c>
      <c r="I200" s="305"/>
    </row>
    <row r="201" spans="1:9" ht="69.75" hidden="1" customHeight="1" x14ac:dyDescent="0.25">
      <c r="A201" s="149" t="s">
        <v>422</v>
      </c>
      <c r="B201" s="279">
        <v>525</v>
      </c>
      <c r="C201" s="172" t="s">
        <v>276</v>
      </c>
      <c r="D201" s="168" t="s">
        <v>224</v>
      </c>
      <c r="E201" s="173" t="s">
        <v>226</v>
      </c>
      <c r="F201" s="172" t="s">
        <v>227</v>
      </c>
      <c r="G201" s="210">
        <f t="shared" si="9"/>
        <v>0</v>
      </c>
      <c r="H201" s="210">
        <f t="shared" si="9"/>
        <v>0</v>
      </c>
      <c r="I201" s="305"/>
    </row>
    <row r="202" spans="1:9" ht="0.75" customHeight="1" x14ac:dyDescent="0.25">
      <c r="A202" s="149" t="s">
        <v>423</v>
      </c>
      <c r="B202" s="279">
        <v>525</v>
      </c>
      <c r="C202" s="172" t="s">
        <v>276</v>
      </c>
      <c r="D202" s="168" t="s">
        <v>224</v>
      </c>
      <c r="E202" s="173" t="s">
        <v>254</v>
      </c>
      <c r="F202" s="172" t="s">
        <v>227</v>
      </c>
      <c r="G202" s="210">
        <f t="shared" si="9"/>
        <v>0</v>
      </c>
      <c r="H202" s="210">
        <f t="shared" si="9"/>
        <v>0</v>
      </c>
      <c r="I202" s="305"/>
    </row>
    <row r="203" spans="1:9" ht="0.75" hidden="1" customHeight="1" x14ac:dyDescent="0.25">
      <c r="A203" s="149" t="s">
        <v>424</v>
      </c>
      <c r="B203" s="279">
        <v>525</v>
      </c>
      <c r="C203" s="172" t="s">
        <v>276</v>
      </c>
      <c r="D203" s="168" t="s">
        <v>224</v>
      </c>
      <c r="E203" s="173" t="s">
        <v>425</v>
      </c>
      <c r="F203" s="172" t="s">
        <v>227</v>
      </c>
      <c r="G203" s="210">
        <f t="shared" si="9"/>
        <v>0</v>
      </c>
      <c r="H203" s="210">
        <f t="shared" si="9"/>
        <v>0</v>
      </c>
      <c r="I203" s="305"/>
    </row>
    <row r="204" spans="1:9" ht="69" hidden="1" customHeight="1" x14ac:dyDescent="0.25">
      <c r="A204" s="149" t="s">
        <v>281</v>
      </c>
      <c r="B204" s="279">
        <v>525</v>
      </c>
      <c r="C204" s="172" t="s">
        <v>276</v>
      </c>
      <c r="D204" s="168" t="s">
        <v>224</v>
      </c>
      <c r="E204" s="173" t="s">
        <v>426</v>
      </c>
      <c r="F204" s="172" t="s">
        <v>227</v>
      </c>
      <c r="G204" s="210">
        <f t="shared" si="9"/>
        <v>0</v>
      </c>
      <c r="H204" s="210">
        <f t="shared" si="9"/>
        <v>0</v>
      </c>
      <c r="I204" s="305"/>
    </row>
    <row r="205" spans="1:9" ht="69.75" hidden="1" customHeight="1" x14ac:dyDescent="0.25">
      <c r="A205" s="149" t="s">
        <v>301</v>
      </c>
      <c r="B205" s="279">
        <v>525</v>
      </c>
      <c r="C205" s="172" t="s">
        <v>276</v>
      </c>
      <c r="D205" s="168" t="s">
        <v>224</v>
      </c>
      <c r="E205" s="173" t="s">
        <v>426</v>
      </c>
      <c r="F205" s="172" t="s">
        <v>270</v>
      </c>
      <c r="G205" s="210">
        <v>0</v>
      </c>
      <c r="H205" s="210">
        <v>0</v>
      </c>
      <c r="I205" s="305"/>
    </row>
    <row r="206" spans="1:9" ht="47.25" x14ac:dyDescent="0.25">
      <c r="A206" s="262" t="s">
        <v>427</v>
      </c>
      <c r="B206" s="274">
        <v>525</v>
      </c>
      <c r="C206" s="306">
        <v>14</v>
      </c>
      <c r="D206" s="307" t="s">
        <v>225</v>
      </c>
      <c r="E206" s="306" t="s">
        <v>226</v>
      </c>
      <c r="F206" s="170" t="s">
        <v>227</v>
      </c>
      <c r="G206" s="308">
        <f>G207</f>
        <v>228</v>
      </c>
      <c r="H206" s="308">
        <f>H207</f>
        <v>228</v>
      </c>
      <c r="I206" s="268"/>
    </row>
    <row r="207" spans="1:9" ht="16.5" x14ac:dyDescent="0.25">
      <c r="A207" s="153" t="s">
        <v>428</v>
      </c>
      <c r="B207" s="279">
        <v>525</v>
      </c>
      <c r="C207" s="309">
        <v>14</v>
      </c>
      <c r="D207" s="310" t="s">
        <v>288</v>
      </c>
      <c r="E207" s="309" t="s">
        <v>226</v>
      </c>
      <c r="F207" s="168" t="s">
        <v>227</v>
      </c>
      <c r="G207" s="311">
        <f>G208</f>
        <v>228</v>
      </c>
      <c r="H207" s="311">
        <f>H208</f>
        <v>228</v>
      </c>
      <c r="I207" s="268"/>
    </row>
    <row r="208" spans="1:9" ht="16.5" x14ac:dyDescent="0.25">
      <c r="A208" s="153" t="s">
        <v>429</v>
      </c>
      <c r="B208" s="279">
        <v>525</v>
      </c>
      <c r="C208" s="309">
        <v>14</v>
      </c>
      <c r="D208" s="310" t="s">
        <v>288</v>
      </c>
      <c r="E208" s="309" t="s">
        <v>278</v>
      </c>
      <c r="F208" s="168" t="s">
        <v>227</v>
      </c>
      <c r="G208" s="311">
        <v>228</v>
      </c>
      <c r="H208" s="311">
        <v>228</v>
      </c>
      <c r="I208" s="268"/>
    </row>
    <row r="209" spans="1:9" ht="16.5" x14ac:dyDescent="0.25">
      <c r="A209" s="153" t="s">
        <v>334</v>
      </c>
      <c r="B209" s="279">
        <v>525</v>
      </c>
      <c r="C209" s="309">
        <v>14</v>
      </c>
      <c r="D209" s="310" t="s">
        <v>288</v>
      </c>
      <c r="E209" s="309" t="s">
        <v>254</v>
      </c>
      <c r="F209" s="168" t="s">
        <v>227</v>
      </c>
      <c r="G209" s="311">
        <f>G210</f>
        <v>228</v>
      </c>
      <c r="H209" s="311">
        <f>H210</f>
        <v>228</v>
      </c>
      <c r="I209" s="268"/>
    </row>
    <row r="210" spans="1:9" ht="78.75" x14ac:dyDescent="0.25">
      <c r="A210" s="153" t="s">
        <v>430</v>
      </c>
      <c r="B210" s="279">
        <v>525</v>
      </c>
      <c r="C210" s="309">
        <v>14</v>
      </c>
      <c r="D210" s="310" t="s">
        <v>288</v>
      </c>
      <c r="E210" s="309" t="s">
        <v>431</v>
      </c>
      <c r="F210" s="168" t="s">
        <v>227</v>
      </c>
      <c r="G210" s="311">
        <v>228</v>
      </c>
      <c r="H210" s="311">
        <v>228</v>
      </c>
      <c r="I210" s="268"/>
    </row>
    <row r="211" spans="1:9" ht="16.5" x14ac:dyDescent="0.25">
      <c r="A211" s="153" t="s">
        <v>432</v>
      </c>
      <c r="B211" s="279">
        <v>525</v>
      </c>
      <c r="C211" s="309">
        <v>14</v>
      </c>
      <c r="D211" s="310" t="s">
        <v>288</v>
      </c>
      <c r="E211" s="309" t="s">
        <v>431</v>
      </c>
      <c r="F211" s="309">
        <v>540</v>
      </c>
      <c r="G211" s="311">
        <f>прил.7!F172</f>
        <v>228</v>
      </c>
      <c r="H211" s="311">
        <f>прил.7!G172</f>
        <v>228</v>
      </c>
      <c r="I211" s="268"/>
    </row>
    <row r="212" spans="1:9" x14ac:dyDescent="0.25">
      <c r="A212" s="229" t="s">
        <v>451</v>
      </c>
      <c r="B212" s="312" t="s">
        <v>472</v>
      </c>
      <c r="C212" s="312" t="s">
        <v>225</v>
      </c>
      <c r="D212" s="230" t="s">
        <v>225</v>
      </c>
      <c r="E212" s="230" t="s">
        <v>473</v>
      </c>
      <c r="F212" s="230" t="s">
        <v>227</v>
      </c>
      <c r="G212" s="229">
        <f>прил.7!F179</f>
        <v>84.2</v>
      </c>
      <c r="H212" s="229">
        <f>прил.7!G179</f>
        <v>169.8</v>
      </c>
      <c r="I212" s="268"/>
    </row>
  </sheetData>
  <mergeCells count="3">
    <mergeCell ref="E1:H1"/>
    <mergeCell ref="A2:H2"/>
    <mergeCell ref="G3:H3"/>
  </mergeCells>
  <pageMargins left="0.23611111111111099" right="3.9583333333333297E-2" top="0.55138888888888904" bottom="0.55138888888888904" header="0.511811023622047" footer="0.511811023622047"/>
  <pageSetup paperSize="9" firstPageNumber="223" fitToHeight="0" orientation="portrait" useFirstPageNumber="1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6"/>
  <sheetViews>
    <sheetView tabSelected="1" zoomScaleNormal="100" workbookViewId="0">
      <selection sqref="A1:J1"/>
    </sheetView>
  </sheetViews>
  <sheetFormatPr defaultColWidth="9.140625" defaultRowHeight="15" outlineLevelRow="1" outlineLevelCol="1" x14ac:dyDescent="0.25"/>
  <cols>
    <col min="1" max="1" width="46.7109375" style="313" customWidth="1"/>
    <col min="2" max="2" width="19.28515625" style="314" customWidth="1"/>
    <col min="3" max="3" width="9.85546875" style="314" customWidth="1"/>
    <col min="4" max="4" width="14.42578125" style="315" customWidth="1"/>
    <col min="5" max="5" width="14.7109375" style="315" customWidth="1"/>
    <col min="6" max="6" width="16.7109375" style="316" hidden="1" customWidth="1" outlineLevel="1"/>
    <col min="7" max="7" width="12.85546875" style="317" hidden="1" customWidth="1" outlineLevel="1"/>
    <col min="8" max="8" width="13.42578125" style="317" customWidth="1" collapsed="1"/>
    <col min="9" max="9" width="11.42578125" style="317" customWidth="1"/>
    <col min="10" max="10" width="12.28515625" style="317" customWidth="1"/>
    <col min="11" max="239" width="9.140625" style="318"/>
    <col min="240" max="240" width="37.42578125" style="318" customWidth="1"/>
    <col min="241" max="241" width="9.85546875" style="318" customWidth="1"/>
    <col min="242" max="242" width="11" style="318" customWidth="1"/>
    <col min="243" max="243" width="11.5703125" style="318" hidden="1" customWidth="1"/>
    <col min="244" max="244" width="11.85546875" style="318" customWidth="1"/>
    <col min="245" max="245" width="10.42578125" style="318" customWidth="1"/>
    <col min="246" max="248" width="11.28515625" style="318" customWidth="1"/>
    <col min="249" max="495" width="9.140625" style="318"/>
    <col min="496" max="496" width="37.42578125" style="318" customWidth="1"/>
    <col min="497" max="497" width="9.85546875" style="318" customWidth="1"/>
    <col min="498" max="498" width="11" style="318" customWidth="1"/>
    <col min="499" max="499" width="11.5703125" style="318" hidden="1" customWidth="1"/>
    <col min="500" max="500" width="11.85546875" style="318" customWidth="1"/>
    <col min="501" max="501" width="10.42578125" style="318" customWidth="1"/>
    <col min="502" max="504" width="11.28515625" style="318" customWidth="1"/>
    <col min="505" max="751" width="9.140625" style="318"/>
    <col min="752" max="752" width="37.42578125" style="318" customWidth="1"/>
    <col min="753" max="753" width="9.85546875" style="318" customWidth="1"/>
    <col min="754" max="754" width="11" style="318" customWidth="1"/>
    <col min="755" max="755" width="11.5703125" style="318" hidden="1" customWidth="1"/>
    <col min="756" max="756" width="11.85546875" style="318" customWidth="1"/>
    <col min="757" max="757" width="10.42578125" style="318" customWidth="1"/>
    <col min="758" max="760" width="11.28515625" style="318" customWidth="1"/>
    <col min="761" max="1007" width="9.140625" style="318"/>
    <col min="1008" max="1008" width="37.42578125" style="318" customWidth="1"/>
    <col min="1009" max="1009" width="9.85546875" style="318" customWidth="1"/>
    <col min="1010" max="1010" width="11" style="318" customWidth="1"/>
    <col min="1011" max="1011" width="11.5703125" style="318" hidden="1" customWidth="1"/>
    <col min="1012" max="1012" width="11.85546875" style="318" customWidth="1"/>
    <col min="1013" max="1013" width="11.5703125" style="17" customWidth="1"/>
    <col min="16374" max="16384" width="11.5703125" customWidth="1"/>
  </cols>
  <sheetData>
    <row r="1" spans="1:1024" ht="72" customHeight="1" x14ac:dyDescent="0.25">
      <c r="A1" s="606" t="s">
        <v>629</v>
      </c>
      <c r="B1" s="606"/>
      <c r="C1" s="606"/>
      <c r="D1" s="606"/>
      <c r="E1" s="606"/>
      <c r="F1" s="606"/>
      <c r="G1" s="606"/>
      <c r="H1" s="606"/>
      <c r="I1" s="606"/>
      <c r="J1" s="606"/>
    </row>
    <row r="2" spans="1:1024" ht="7.5" customHeight="1" x14ac:dyDescent="0.25">
      <c r="A2" s="319"/>
      <c r="B2" s="320"/>
      <c r="C2" s="608" t="s">
        <v>474</v>
      </c>
      <c r="D2" s="608"/>
      <c r="E2" s="608"/>
      <c r="F2" s="608"/>
      <c r="G2" s="608"/>
      <c r="H2" s="608"/>
      <c r="I2" s="608"/>
      <c r="J2" s="608"/>
    </row>
    <row r="3" spans="1:1024" ht="15" customHeight="1" x14ac:dyDescent="0.25">
      <c r="A3" s="319"/>
      <c r="B3" s="320"/>
      <c r="C3" s="608"/>
      <c r="D3" s="608"/>
      <c r="E3" s="608"/>
      <c r="F3" s="608"/>
      <c r="G3" s="608"/>
      <c r="H3" s="608"/>
      <c r="I3" s="608"/>
      <c r="J3" s="608"/>
    </row>
    <row r="4" spans="1:1024" ht="36.6" customHeight="1" x14ac:dyDescent="0.25">
      <c r="A4" s="319"/>
      <c r="B4" s="320"/>
      <c r="C4" s="608"/>
      <c r="D4" s="608"/>
      <c r="E4" s="608"/>
      <c r="F4" s="608"/>
      <c r="G4" s="608"/>
      <c r="H4" s="608"/>
      <c r="I4" s="608"/>
      <c r="J4" s="608"/>
    </row>
    <row r="5" spans="1:1024" ht="20.25" customHeight="1" x14ac:dyDescent="0.25">
      <c r="A5" s="319"/>
      <c r="B5" s="321"/>
      <c r="C5" s="608"/>
      <c r="D5" s="608"/>
      <c r="E5" s="608"/>
      <c r="F5" s="608"/>
      <c r="G5" s="608"/>
      <c r="H5" s="608"/>
      <c r="I5" s="608"/>
      <c r="J5" s="608"/>
    </row>
    <row r="6" spans="1:1024" ht="75.75" customHeight="1" x14ac:dyDescent="0.25">
      <c r="A6" s="609" t="s">
        <v>475</v>
      </c>
      <c r="B6" s="609"/>
      <c r="C6" s="609"/>
      <c r="D6" s="609"/>
      <c r="E6" s="609"/>
      <c r="F6" s="609"/>
      <c r="G6" s="609"/>
      <c r="H6" s="609"/>
      <c r="I6" s="609"/>
      <c r="J6" s="609"/>
    </row>
    <row r="7" spans="1:1024" ht="25.15" customHeight="1" x14ac:dyDescent="0.25">
      <c r="A7" s="322"/>
      <c r="B7" s="323"/>
      <c r="C7" s="323"/>
      <c r="D7" s="324"/>
      <c r="E7" s="324"/>
      <c r="F7" s="325" t="s">
        <v>476</v>
      </c>
    </row>
    <row r="8" spans="1:1024" ht="54.75" customHeight="1" x14ac:dyDescent="0.25">
      <c r="A8" s="326" t="s">
        <v>212</v>
      </c>
      <c r="B8" s="326" t="s">
        <v>215</v>
      </c>
      <c r="C8" s="326" t="s">
        <v>213</v>
      </c>
      <c r="D8" s="156" t="s">
        <v>214</v>
      </c>
      <c r="E8" s="156" t="s">
        <v>216</v>
      </c>
      <c r="F8" s="327" t="s">
        <v>477</v>
      </c>
      <c r="G8" s="328" t="s">
        <v>218</v>
      </c>
      <c r="H8" s="329" t="s">
        <v>219</v>
      </c>
      <c r="I8" s="330" t="s">
        <v>220</v>
      </c>
      <c r="J8" s="330" t="s">
        <v>219</v>
      </c>
    </row>
    <row r="9" spans="1:1024" ht="15.75" hidden="1" outlineLevel="1" x14ac:dyDescent="0.25">
      <c r="A9" s="331"/>
      <c r="B9" s="332"/>
      <c r="C9" s="332"/>
      <c r="D9" s="162"/>
      <c r="E9" s="162"/>
      <c r="F9" s="333"/>
      <c r="G9" s="328"/>
      <c r="H9" s="328"/>
      <c r="I9" s="330"/>
      <c r="J9" s="330"/>
    </row>
    <row r="10" spans="1:1024" ht="15.75" collapsed="1" x14ac:dyDescent="0.25">
      <c r="A10" s="334" t="s">
        <v>478</v>
      </c>
      <c r="B10" s="335" t="s">
        <v>222</v>
      </c>
      <c r="C10" s="335" t="s">
        <v>222</v>
      </c>
      <c r="D10" s="336" t="s">
        <v>222</v>
      </c>
      <c r="E10" s="336" t="s">
        <v>222</v>
      </c>
      <c r="F10" s="337">
        <f>F11+F35+F43+F69+F81+F87+F93+F100+F123+F129+F138+F150+F161+F65</f>
        <v>9521.2999999999993</v>
      </c>
      <c r="G10" s="329">
        <f>G11+G42+G92+G149</f>
        <v>466.40000000000003</v>
      </c>
      <c r="H10" s="329">
        <f t="shared" ref="H10:H17" si="0">F10+G10</f>
        <v>9987.6999999999989</v>
      </c>
      <c r="I10" s="330">
        <f>I34</f>
        <v>986.3</v>
      </c>
      <c r="J10" s="330">
        <f t="shared" ref="J10:J17" si="1">H10+I10</f>
        <v>10973.999999999998</v>
      </c>
    </row>
    <row r="11" spans="1:1024" ht="93" customHeight="1" x14ac:dyDescent="0.25">
      <c r="A11" s="338" t="s">
        <v>389</v>
      </c>
      <c r="B11" s="339" t="s">
        <v>390</v>
      </c>
      <c r="C11" s="339" t="s">
        <v>225</v>
      </c>
      <c r="D11" s="339" t="s">
        <v>225</v>
      </c>
      <c r="E11" s="157" t="s">
        <v>227</v>
      </c>
      <c r="F11" s="340">
        <f>F12+F22+F26+F30</f>
        <v>699.69999999999993</v>
      </c>
      <c r="G11" s="329">
        <f>G12</f>
        <v>146.80000000000001</v>
      </c>
      <c r="H11" s="329">
        <f t="shared" si="0"/>
        <v>846.5</v>
      </c>
      <c r="I11" s="330"/>
      <c r="J11" s="330">
        <f t="shared" si="1"/>
        <v>846.5</v>
      </c>
    </row>
    <row r="12" spans="1:1024" s="344" customFormat="1" ht="54.75" customHeight="1" x14ac:dyDescent="0.25">
      <c r="A12" s="341" t="s">
        <v>391</v>
      </c>
      <c r="B12" s="339" t="s">
        <v>392</v>
      </c>
      <c r="C12" s="339" t="s">
        <v>225</v>
      </c>
      <c r="D12" s="339" t="s">
        <v>225</v>
      </c>
      <c r="E12" s="342" t="s">
        <v>227</v>
      </c>
      <c r="F12" s="343">
        <f>F13+F18</f>
        <v>699.69999999999993</v>
      </c>
      <c r="G12" s="329">
        <f>G13</f>
        <v>146.80000000000001</v>
      </c>
      <c r="H12" s="329">
        <f t="shared" si="0"/>
        <v>846.5</v>
      </c>
      <c r="I12" s="330"/>
      <c r="J12" s="330">
        <f t="shared" si="1"/>
        <v>846.5</v>
      </c>
      <c r="ALY12" s="17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53.25" customHeight="1" x14ac:dyDescent="0.25">
      <c r="A13" s="345" t="s">
        <v>393</v>
      </c>
      <c r="B13" s="346" t="s">
        <v>394</v>
      </c>
      <c r="C13" s="346" t="s">
        <v>225</v>
      </c>
      <c r="D13" s="346" t="s">
        <v>225</v>
      </c>
      <c r="E13" s="347" t="s">
        <v>227</v>
      </c>
      <c r="F13" s="348">
        <f>F14</f>
        <v>699.69999999999993</v>
      </c>
      <c r="G13" s="328">
        <f>G30</f>
        <v>146.80000000000001</v>
      </c>
      <c r="H13" s="328">
        <f t="shared" si="0"/>
        <v>846.5</v>
      </c>
      <c r="I13" s="349"/>
      <c r="J13" s="349">
        <f t="shared" si="1"/>
        <v>846.5</v>
      </c>
    </row>
    <row r="14" spans="1:1024" ht="76.900000000000006" customHeight="1" x14ac:dyDescent="0.25">
      <c r="A14" s="345" t="s">
        <v>395</v>
      </c>
      <c r="B14" s="346" t="s">
        <v>396</v>
      </c>
      <c r="C14" s="346" t="s">
        <v>388</v>
      </c>
      <c r="D14" s="346" t="s">
        <v>225</v>
      </c>
      <c r="E14" s="347" t="s">
        <v>227</v>
      </c>
      <c r="F14" s="348">
        <f>F16+F17</f>
        <v>699.69999999999993</v>
      </c>
      <c r="G14" s="328"/>
      <c r="H14" s="328">
        <f t="shared" si="0"/>
        <v>699.69999999999993</v>
      </c>
      <c r="I14" s="349"/>
      <c r="J14" s="349">
        <f t="shared" si="1"/>
        <v>699.69999999999993</v>
      </c>
    </row>
    <row r="15" spans="1:1024" ht="36" customHeight="1" x14ac:dyDescent="0.25">
      <c r="A15" s="345" t="s">
        <v>397</v>
      </c>
      <c r="B15" s="346" t="s">
        <v>396</v>
      </c>
      <c r="C15" s="346" t="s">
        <v>388</v>
      </c>
      <c r="D15" s="346" t="s">
        <v>224</v>
      </c>
      <c r="E15" s="347" t="s">
        <v>398</v>
      </c>
      <c r="F15" s="348">
        <f>F16+F17</f>
        <v>699.69999999999993</v>
      </c>
      <c r="G15" s="328"/>
      <c r="H15" s="328">
        <f t="shared" si="0"/>
        <v>699.69999999999993</v>
      </c>
      <c r="I15" s="349"/>
      <c r="J15" s="349">
        <f t="shared" si="1"/>
        <v>699.69999999999993</v>
      </c>
    </row>
    <row r="16" spans="1:1024" ht="31.5" x14ac:dyDescent="0.25">
      <c r="A16" s="345" t="s">
        <v>399</v>
      </c>
      <c r="B16" s="346" t="s">
        <v>396</v>
      </c>
      <c r="C16" s="346" t="s">
        <v>388</v>
      </c>
      <c r="D16" s="346" t="s">
        <v>224</v>
      </c>
      <c r="E16" s="164">
        <v>111</v>
      </c>
      <c r="F16" s="348">
        <v>532.29999999999995</v>
      </c>
      <c r="G16" s="328"/>
      <c r="H16" s="328">
        <f t="shared" si="0"/>
        <v>532.29999999999995</v>
      </c>
      <c r="I16" s="349"/>
      <c r="J16" s="349">
        <f t="shared" si="1"/>
        <v>532.29999999999995</v>
      </c>
    </row>
    <row r="17" spans="1:10" ht="73.900000000000006" customHeight="1" x14ac:dyDescent="0.25">
      <c r="A17" s="345" t="s">
        <v>400</v>
      </c>
      <c r="B17" s="346" t="s">
        <v>396</v>
      </c>
      <c r="C17" s="346" t="s">
        <v>388</v>
      </c>
      <c r="D17" s="346" t="s">
        <v>224</v>
      </c>
      <c r="E17" s="164">
        <v>119</v>
      </c>
      <c r="F17" s="348">
        <v>167.4</v>
      </c>
      <c r="G17" s="328"/>
      <c r="H17" s="328">
        <f t="shared" si="0"/>
        <v>167.4</v>
      </c>
      <c r="I17" s="349"/>
      <c r="J17" s="349">
        <f t="shared" si="1"/>
        <v>167.4</v>
      </c>
    </row>
    <row r="18" spans="1:10" ht="78.75" hidden="1" x14ac:dyDescent="0.25">
      <c r="A18" s="345" t="s">
        <v>401</v>
      </c>
      <c r="B18" s="346" t="s">
        <v>402</v>
      </c>
      <c r="C18" s="346" t="s">
        <v>388</v>
      </c>
      <c r="D18" s="346" t="s">
        <v>225</v>
      </c>
      <c r="E18" s="347" t="s">
        <v>227</v>
      </c>
      <c r="F18" s="348">
        <f>F19+F20+F21</f>
        <v>0</v>
      </c>
      <c r="G18" s="328"/>
      <c r="H18" s="328"/>
      <c r="I18" s="349"/>
      <c r="J18" s="349"/>
    </row>
    <row r="19" spans="1:10" ht="47.25" hidden="1" x14ac:dyDescent="0.25">
      <c r="A19" s="345" t="s">
        <v>479</v>
      </c>
      <c r="B19" s="346" t="s">
        <v>402</v>
      </c>
      <c r="C19" s="346" t="s">
        <v>388</v>
      </c>
      <c r="D19" s="346" t="s">
        <v>224</v>
      </c>
      <c r="E19" s="164">
        <v>242</v>
      </c>
      <c r="F19" s="348"/>
      <c r="G19" s="328"/>
      <c r="H19" s="328"/>
      <c r="I19" s="349"/>
      <c r="J19" s="349"/>
    </row>
    <row r="20" spans="1:10" ht="54" hidden="1" customHeight="1" x14ac:dyDescent="0.25">
      <c r="A20" s="345" t="s">
        <v>301</v>
      </c>
      <c r="B20" s="346" t="s">
        <v>402</v>
      </c>
      <c r="C20" s="346" t="s">
        <v>388</v>
      </c>
      <c r="D20" s="346" t="s">
        <v>224</v>
      </c>
      <c r="E20" s="164">
        <v>244</v>
      </c>
      <c r="F20" s="348"/>
      <c r="G20" s="328"/>
      <c r="H20" s="328"/>
      <c r="I20" s="349"/>
      <c r="J20" s="349"/>
    </row>
    <row r="21" spans="1:10" ht="35.25" hidden="1" customHeight="1" x14ac:dyDescent="0.25">
      <c r="A21" s="345" t="s">
        <v>250</v>
      </c>
      <c r="B21" s="346" t="s">
        <v>402</v>
      </c>
      <c r="C21" s="346" t="s">
        <v>388</v>
      </c>
      <c r="D21" s="346" t="s">
        <v>224</v>
      </c>
      <c r="E21" s="164">
        <v>851</v>
      </c>
      <c r="F21" s="348"/>
      <c r="G21" s="328"/>
      <c r="H21" s="328"/>
      <c r="I21" s="349"/>
      <c r="J21" s="349"/>
    </row>
    <row r="22" spans="1:10" ht="58.7" hidden="1" customHeight="1" x14ac:dyDescent="0.25">
      <c r="A22" s="119" t="s">
        <v>403</v>
      </c>
      <c r="B22" s="127" t="s">
        <v>404</v>
      </c>
      <c r="C22" s="132" t="s">
        <v>388</v>
      </c>
      <c r="D22" s="132" t="s">
        <v>224</v>
      </c>
      <c r="E22" s="127"/>
      <c r="F22" s="348">
        <f>F23</f>
        <v>0</v>
      </c>
      <c r="G22" s="328"/>
      <c r="H22" s="328"/>
      <c r="I22" s="349"/>
      <c r="J22" s="349"/>
    </row>
    <row r="23" spans="1:10" ht="52.7" hidden="1" customHeight="1" x14ac:dyDescent="0.25">
      <c r="A23" s="119" t="s">
        <v>405</v>
      </c>
      <c r="B23" s="127" t="s">
        <v>404</v>
      </c>
      <c r="C23" s="132" t="s">
        <v>388</v>
      </c>
      <c r="D23" s="132" t="s">
        <v>224</v>
      </c>
      <c r="E23" s="127">
        <v>200</v>
      </c>
      <c r="F23" s="348">
        <f>F24</f>
        <v>0</v>
      </c>
      <c r="G23" s="328"/>
      <c r="H23" s="328"/>
      <c r="I23" s="349"/>
      <c r="J23" s="349"/>
    </row>
    <row r="24" spans="1:10" ht="47.25" hidden="1" x14ac:dyDescent="0.25">
      <c r="A24" s="119" t="s">
        <v>406</v>
      </c>
      <c r="B24" s="127" t="s">
        <v>404</v>
      </c>
      <c r="C24" s="132" t="s">
        <v>388</v>
      </c>
      <c r="D24" s="132" t="s">
        <v>224</v>
      </c>
      <c r="E24" s="127">
        <v>240</v>
      </c>
      <c r="F24" s="348">
        <f>F25</f>
        <v>0</v>
      </c>
      <c r="G24" s="328"/>
      <c r="H24" s="328"/>
      <c r="I24" s="349"/>
      <c r="J24" s="349"/>
    </row>
    <row r="25" spans="1:10" ht="60.6" hidden="1" customHeight="1" x14ac:dyDescent="0.25">
      <c r="A25" s="119" t="s">
        <v>301</v>
      </c>
      <c r="B25" s="127" t="s">
        <v>404</v>
      </c>
      <c r="C25" s="132" t="s">
        <v>388</v>
      </c>
      <c r="D25" s="132" t="s">
        <v>224</v>
      </c>
      <c r="E25" s="127">
        <v>244</v>
      </c>
      <c r="F25" s="348">
        <v>0</v>
      </c>
      <c r="G25" s="328"/>
      <c r="H25" s="328"/>
      <c r="I25" s="349"/>
      <c r="J25" s="349"/>
    </row>
    <row r="26" spans="1:10" ht="59.65" hidden="1" customHeight="1" x14ac:dyDescent="0.25">
      <c r="A26" s="119" t="s">
        <v>407</v>
      </c>
      <c r="B26" s="127" t="s">
        <v>408</v>
      </c>
      <c r="C26" s="132" t="s">
        <v>388</v>
      </c>
      <c r="D26" s="132" t="s">
        <v>224</v>
      </c>
      <c r="E26" s="127"/>
      <c r="F26" s="348">
        <f>F27</f>
        <v>0</v>
      </c>
      <c r="G26" s="328"/>
      <c r="H26" s="328"/>
      <c r="I26" s="349"/>
      <c r="J26" s="349"/>
    </row>
    <row r="27" spans="1:10" ht="50.65" hidden="1" customHeight="1" x14ac:dyDescent="0.25">
      <c r="A27" s="119" t="s">
        <v>405</v>
      </c>
      <c r="B27" s="127" t="s">
        <v>408</v>
      </c>
      <c r="C27" s="132" t="s">
        <v>388</v>
      </c>
      <c r="D27" s="132" t="s">
        <v>224</v>
      </c>
      <c r="E27" s="127">
        <v>200</v>
      </c>
      <c r="F27" s="348">
        <f>F28</f>
        <v>0</v>
      </c>
      <c r="G27" s="328"/>
      <c r="H27" s="328"/>
      <c r="I27" s="349"/>
      <c r="J27" s="349"/>
    </row>
    <row r="28" spans="1:10" ht="73.7" hidden="1" customHeight="1" x14ac:dyDescent="0.25">
      <c r="A28" s="119" t="s">
        <v>406</v>
      </c>
      <c r="B28" s="127" t="s">
        <v>408</v>
      </c>
      <c r="C28" s="132" t="s">
        <v>388</v>
      </c>
      <c r="D28" s="132" t="s">
        <v>224</v>
      </c>
      <c r="E28" s="127">
        <v>240</v>
      </c>
      <c r="F28" s="348">
        <f>F29</f>
        <v>0</v>
      </c>
      <c r="G28" s="328"/>
      <c r="H28" s="328"/>
      <c r="I28" s="349"/>
      <c r="J28" s="349"/>
    </row>
    <row r="29" spans="1:10" ht="50.65" hidden="1" customHeight="1" x14ac:dyDescent="0.25">
      <c r="A29" s="119" t="s">
        <v>301</v>
      </c>
      <c r="B29" s="127" t="s">
        <v>408</v>
      </c>
      <c r="C29" s="132" t="s">
        <v>388</v>
      </c>
      <c r="D29" s="132" t="s">
        <v>224</v>
      </c>
      <c r="E29" s="127">
        <v>244</v>
      </c>
      <c r="F29" s="348">
        <v>0</v>
      </c>
      <c r="G29" s="328"/>
      <c r="H29" s="328"/>
      <c r="I29" s="349"/>
      <c r="J29" s="349"/>
    </row>
    <row r="30" spans="1:10" ht="61.9" customHeight="1" x14ac:dyDescent="0.25">
      <c r="A30" s="345" t="s">
        <v>401</v>
      </c>
      <c r="B30" s="346" t="s">
        <v>402</v>
      </c>
      <c r="C30" s="346" t="s">
        <v>388</v>
      </c>
      <c r="D30" s="346" t="s">
        <v>224</v>
      </c>
      <c r="E30" s="347" t="s">
        <v>227</v>
      </c>
      <c r="F30" s="348">
        <f>F31+F32</f>
        <v>0</v>
      </c>
      <c r="G30" s="328">
        <f>G31+G32</f>
        <v>146.80000000000001</v>
      </c>
      <c r="H30" s="328">
        <f t="shared" ref="H30:H40" si="2">F30+G30</f>
        <v>146.80000000000001</v>
      </c>
      <c r="I30" s="349"/>
      <c r="J30" s="349">
        <f t="shared" ref="J30:J40" si="3">H30+I30</f>
        <v>146.80000000000001</v>
      </c>
    </row>
    <row r="31" spans="1:10" ht="58.9" customHeight="1" x14ac:dyDescent="0.25">
      <c r="A31" s="345" t="s">
        <v>301</v>
      </c>
      <c r="B31" s="346" t="s">
        <v>402</v>
      </c>
      <c r="C31" s="346" t="s">
        <v>388</v>
      </c>
      <c r="D31" s="346" t="s">
        <v>224</v>
      </c>
      <c r="E31" s="164">
        <v>247</v>
      </c>
      <c r="F31" s="348">
        <f>прил.8!G199</f>
        <v>0</v>
      </c>
      <c r="G31" s="328">
        <v>119.8</v>
      </c>
      <c r="H31" s="328">
        <f t="shared" si="2"/>
        <v>119.8</v>
      </c>
      <c r="I31" s="349"/>
      <c r="J31" s="349">
        <f t="shared" si="3"/>
        <v>119.8</v>
      </c>
    </row>
    <row r="32" spans="1:10" ht="58.5" customHeight="1" x14ac:dyDescent="0.25">
      <c r="A32" s="345" t="s">
        <v>250</v>
      </c>
      <c r="B32" s="164" t="s">
        <v>402</v>
      </c>
      <c r="C32" s="347" t="s">
        <v>388</v>
      </c>
      <c r="D32" s="347" t="s">
        <v>224</v>
      </c>
      <c r="E32" s="164">
        <v>851</v>
      </c>
      <c r="F32" s="348">
        <f>прил.8!G200</f>
        <v>0</v>
      </c>
      <c r="G32" s="328">
        <v>27</v>
      </c>
      <c r="H32" s="328">
        <f t="shared" si="2"/>
        <v>27</v>
      </c>
      <c r="I32" s="349"/>
      <c r="J32" s="349">
        <f t="shared" si="3"/>
        <v>27</v>
      </c>
    </row>
    <row r="33" spans="1:1024" ht="0.75" customHeight="1" x14ac:dyDescent="0.25">
      <c r="A33" s="345"/>
      <c r="B33" s="346"/>
      <c r="C33" s="346"/>
      <c r="D33" s="346"/>
      <c r="E33" s="164"/>
      <c r="F33" s="350"/>
      <c r="G33" s="328"/>
      <c r="H33" s="328">
        <f t="shared" si="2"/>
        <v>0</v>
      </c>
      <c r="I33" s="349"/>
      <c r="J33" s="349">
        <f t="shared" si="3"/>
        <v>0</v>
      </c>
    </row>
    <row r="34" spans="1:1024" ht="31.5" x14ac:dyDescent="0.25">
      <c r="A34" s="341" t="s">
        <v>338</v>
      </c>
      <c r="B34" s="158" t="s">
        <v>226</v>
      </c>
      <c r="C34" s="339" t="s">
        <v>339</v>
      </c>
      <c r="D34" s="339" t="s">
        <v>225</v>
      </c>
      <c r="E34" s="342" t="s">
        <v>227</v>
      </c>
      <c r="F34" s="337">
        <f>F35+F42</f>
        <v>3046</v>
      </c>
      <c r="G34" s="329"/>
      <c r="H34" s="329">
        <f t="shared" si="2"/>
        <v>3046</v>
      </c>
      <c r="I34" s="330">
        <f>I43</f>
        <v>986.3</v>
      </c>
      <c r="J34" s="330">
        <f t="shared" si="3"/>
        <v>4032.3</v>
      </c>
    </row>
    <row r="35" spans="1:1024" ht="15.75" x14ac:dyDescent="0.25">
      <c r="A35" s="341" t="s">
        <v>340</v>
      </c>
      <c r="B35" s="158" t="s">
        <v>226</v>
      </c>
      <c r="C35" s="339" t="s">
        <v>339</v>
      </c>
      <c r="D35" s="339" t="s">
        <v>229</v>
      </c>
      <c r="E35" s="342" t="s">
        <v>227</v>
      </c>
      <c r="F35" s="337">
        <f>F36</f>
        <v>440</v>
      </c>
      <c r="G35" s="329"/>
      <c r="H35" s="329">
        <f t="shared" si="2"/>
        <v>440</v>
      </c>
      <c r="I35" s="330"/>
      <c r="J35" s="330">
        <f t="shared" si="3"/>
        <v>440</v>
      </c>
    </row>
    <row r="36" spans="1:1024" ht="109.5" customHeight="1" x14ac:dyDescent="0.25">
      <c r="A36" s="338" t="s">
        <v>341</v>
      </c>
      <c r="B36" s="339" t="s">
        <v>342</v>
      </c>
      <c r="C36" s="339" t="s">
        <v>225</v>
      </c>
      <c r="D36" s="339" t="s">
        <v>225</v>
      </c>
      <c r="E36" s="339" t="s">
        <v>227</v>
      </c>
      <c r="F36" s="351">
        <f>F37</f>
        <v>440</v>
      </c>
      <c r="G36" s="329"/>
      <c r="H36" s="329">
        <f t="shared" si="2"/>
        <v>440</v>
      </c>
      <c r="I36" s="330"/>
      <c r="J36" s="330">
        <f t="shared" si="3"/>
        <v>440</v>
      </c>
    </row>
    <row r="37" spans="1:1024" s="344" customFormat="1" ht="94.5" customHeight="1" x14ac:dyDescent="0.25">
      <c r="A37" s="341" t="s">
        <v>480</v>
      </c>
      <c r="B37" s="158" t="s">
        <v>344</v>
      </c>
      <c r="C37" s="342" t="s">
        <v>339</v>
      </c>
      <c r="D37" s="342" t="s">
        <v>229</v>
      </c>
      <c r="E37" s="339" t="s">
        <v>227</v>
      </c>
      <c r="F37" s="337">
        <f>F38</f>
        <v>440</v>
      </c>
      <c r="G37" s="329"/>
      <c r="H37" s="329">
        <f t="shared" si="2"/>
        <v>440</v>
      </c>
      <c r="I37" s="330"/>
      <c r="J37" s="330">
        <f t="shared" si="3"/>
        <v>440</v>
      </c>
      <c r="ALY37" s="1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03.5" customHeight="1" x14ac:dyDescent="0.25">
      <c r="A38" s="345" t="s">
        <v>345</v>
      </c>
      <c r="B38" s="164" t="s">
        <v>346</v>
      </c>
      <c r="C38" s="347" t="s">
        <v>339</v>
      </c>
      <c r="D38" s="347" t="s">
        <v>229</v>
      </c>
      <c r="E38" s="346" t="s">
        <v>227</v>
      </c>
      <c r="F38" s="350">
        <f>F39</f>
        <v>440</v>
      </c>
      <c r="G38" s="328"/>
      <c r="H38" s="328">
        <f t="shared" si="2"/>
        <v>440</v>
      </c>
      <c r="I38" s="349"/>
      <c r="J38" s="349">
        <f t="shared" si="3"/>
        <v>440</v>
      </c>
    </row>
    <row r="39" spans="1:1024" ht="72" customHeight="1" x14ac:dyDescent="0.25">
      <c r="A39" s="345" t="s">
        <v>347</v>
      </c>
      <c r="B39" s="164" t="s">
        <v>348</v>
      </c>
      <c r="C39" s="347" t="s">
        <v>339</v>
      </c>
      <c r="D39" s="347" t="s">
        <v>229</v>
      </c>
      <c r="E39" s="346" t="s">
        <v>227</v>
      </c>
      <c r="F39" s="350">
        <f>F40+F41</f>
        <v>440</v>
      </c>
      <c r="G39" s="328"/>
      <c r="H39" s="328">
        <f t="shared" si="2"/>
        <v>440</v>
      </c>
      <c r="I39" s="349"/>
      <c r="J39" s="349">
        <f t="shared" si="3"/>
        <v>440</v>
      </c>
    </row>
    <row r="40" spans="1:1024" ht="52.5" customHeight="1" x14ac:dyDescent="0.25">
      <c r="A40" s="345" t="s">
        <v>301</v>
      </c>
      <c r="B40" s="164" t="s">
        <v>348</v>
      </c>
      <c r="C40" s="347" t="s">
        <v>339</v>
      </c>
      <c r="D40" s="347" t="s">
        <v>229</v>
      </c>
      <c r="E40" s="346" t="s">
        <v>270</v>
      </c>
      <c r="F40" s="350">
        <f>прил.8!G142</f>
        <v>440</v>
      </c>
      <c r="G40" s="328"/>
      <c r="H40" s="328">
        <f t="shared" si="2"/>
        <v>440</v>
      </c>
      <c r="I40" s="349"/>
      <c r="J40" s="349">
        <f t="shared" si="3"/>
        <v>440</v>
      </c>
    </row>
    <row r="41" spans="1:1024" ht="69" hidden="1" customHeight="1" x14ac:dyDescent="0.25">
      <c r="A41" s="345" t="s">
        <v>481</v>
      </c>
      <c r="B41" s="164" t="s">
        <v>348</v>
      </c>
      <c r="C41" s="347" t="s">
        <v>339</v>
      </c>
      <c r="D41" s="347" t="s">
        <v>229</v>
      </c>
      <c r="E41" s="346" t="s">
        <v>482</v>
      </c>
      <c r="F41" s="350"/>
      <c r="G41" s="328"/>
      <c r="H41" s="328"/>
      <c r="I41" s="349"/>
      <c r="J41" s="349"/>
    </row>
    <row r="42" spans="1:1024" ht="24" customHeight="1" x14ac:dyDescent="0.25">
      <c r="A42" s="341" t="s">
        <v>350</v>
      </c>
      <c r="B42" s="157" t="s">
        <v>226</v>
      </c>
      <c r="C42" s="339" t="s">
        <v>339</v>
      </c>
      <c r="D42" s="339" t="s">
        <v>288</v>
      </c>
      <c r="E42" s="157" t="s">
        <v>227</v>
      </c>
      <c r="F42" s="351">
        <f>F43+F65</f>
        <v>2606</v>
      </c>
      <c r="G42" s="329">
        <f>G43</f>
        <v>184</v>
      </c>
      <c r="H42" s="329">
        <f t="shared" ref="H42:H47" si="4">F42+G42</f>
        <v>2790</v>
      </c>
      <c r="I42" s="330">
        <f>I43</f>
        <v>986.3</v>
      </c>
      <c r="J42" s="330">
        <f t="shared" ref="J42:J47" si="5">H42+I42</f>
        <v>3776.3</v>
      </c>
    </row>
    <row r="43" spans="1:1024" ht="61.15" customHeight="1" x14ac:dyDescent="0.25">
      <c r="A43" s="352" t="s">
        <v>445</v>
      </c>
      <c r="B43" s="157" t="s">
        <v>226</v>
      </c>
      <c r="C43" s="339" t="s">
        <v>339</v>
      </c>
      <c r="D43" s="339" t="s">
        <v>288</v>
      </c>
      <c r="E43" s="157" t="s">
        <v>227</v>
      </c>
      <c r="F43" s="351">
        <f>F44+F52</f>
        <v>206</v>
      </c>
      <c r="G43" s="329">
        <f>G44+G64</f>
        <v>184</v>
      </c>
      <c r="H43" s="329">
        <f t="shared" si="4"/>
        <v>390</v>
      </c>
      <c r="I43" s="330">
        <f>I65</f>
        <v>986.3</v>
      </c>
      <c r="J43" s="330">
        <f t="shared" si="5"/>
        <v>1376.3</v>
      </c>
    </row>
    <row r="44" spans="1:1024" s="355" customFormat="1" ht="78.75" x14ac:dyDescent="0.25">
      <c r="A44" s="345" t="s">
        <v>483</v>
      </c>
      <c r="B44" s="163" t="s">
        <v>353</v>
      </c>
      <c r="C44" s="163" t="s">
        <v>339</v>
      </c>
      <c r="D44" s="163" t="s">
        <v>288</v>
      </c>
      <c r="E44" s="347" t="s">
        <v>227</v>
      </c>
      <c r="F44" s="350">
        <f>F45</f>
        <v>206</v>
      </c>
      <c r="G44" s="353">
        <f>G45</f>
        <v>72.400000000000006</v>
      </c>
      <c r="H44" s="328">
        <f t="shared" si="4"/>
        <v>278.39999999999998</v>
      </c>
      <c r="I44" s="354"/>
      <c r="J44" s="349">
        <f t="shared" si="5"/>
        <v>278.39999999999998</v>
      </c>
      <c r="ALY44" s="17"/>
      <c r="ALZ44"/>
      <c r="AMA44"/>
      <c r="AMB44"/>
      <c r="AMC44"/>
      <c r="AMD44"/>
      <c r="AME44"/>
      <c r="AMF44"/>
      <c r="AMG44"/>
      <c r="AMH44"/>
      <c r="AMI44"/>
      <c r="AMJ44"/>
    </row>
    <row r="45" spans="1:1024" s="357" customFormat="1" ht="47.25" x14ac:dyDescent="0.25">
      <c r="A45" s="345" t="s">
        <v>354</v>
      </c>
      <c r="B45" s="164" t="s">
        <v>355</v>
      </c>
      <c r="C45" s="347" t="s">
        <v>339</v>
      </c>
      <c r="D45" s="347" t="s">
        <v>288</v>
      </c>
      <c r="E45" s="347" t="s">
        <v>227</v>
      </c>
      <c r="F45" s="350">
        <f>F46</f>
        <v>206</v>
      </c>
      <c r="G45" s="353">
        <f>G47</f>
        <v>72.400000000000006</v>
      </c>
      <c r="H45" s="328">
        <f t="shared" si="4"/>
        <v>278.39999999999998</v>
      </c>
      <c r="I45" s="356"/>
      <c r="J45" s="349">
        <f t="shared" si="5"/>
        <v>278.39999999999998</v>
      </c>
      <c r="ALY45" s="17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357" customFormat="1" ht="36.75" customHeight="1" x14ac:dyDescent="0.25">
      <c r="A46" s="345" t="s">
        <v>356</v>
      </c>
      <c r="B46" s="164" t="s">
        <v>484</v>
      </c>
      <c r="C46" s="347" t="s">
        <v>339</v>
      </c>
      <c r="D46" s="347" t="s">
        <v>288</v>
      </c>
      <c r="E46" s="347" t="s">
        <v>227</v>
      </c>
      <c r="F46" s="350">
        <f>F47</f>
        <v>206</v>
      </c>
      <c r="G46" s="353"/>
      <c r="H46" s="328">
        <f t="shared" si="4"/>
        <v>206</v>
      </c>
      <c r="I46" s="356"/>
      <c r="J46" s="349">
        <f t="shared" si="5"/>
        <v>206</v>
      </c>
      <c r="ALY46" s="17"/>
      <c r="ALZ46"/>
      <c r="AMA46"/>
      <c r="AMB46"/>
      <c r="AMC46"/>
      <c r="AMD46"/>
      <c r="AME46"/>
      <c r="AMF46"/>
      <c r="AMG46"/>
      <c r="AMH46"/>
      <c r="AMI46"/>
      <c r="AMJ46"/>
    </row>
    <row r="47" spans="1:1024" s="357" customFormat="1" ht="54.75" customHeight="1" x14ac:dyDescent="0.25">
      <c r="A47" s="345" t="s">
        <v>301</v>
      </c>
      <c r="B47" s="164" t="s">
        <v>357</v>
      </c>
      <c r="C47" s="347" t="s">
        <v>339</v>
      </c>
      <c r="D47" s="347" t="s">
        <v>288</v>
      </c>
      <c r="E47" s="164">
        <v>247</v>
      </c>
      <c r="F47" s="350">
        <f>прил.8!G148</f>
        <v>206</v>
      </c>
      <c r="G47" s="353">
        <v>72.400000000000006</v>
      </c>
      <c r="H47" s="328">
        <f t="shared" si="4"/>
        <v>278.39999999999998</v>
      </c>
      <c r="I47" s="356"/>
      <c r="J47" s="349">
        <f t="shared" si="5"/>
        <v>278.39999999999998</v>
      </c>
      <c r="ALY47" s="1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31.5" hidden="1" x14ac:dyDescent="0.25">
      <c r="A48" s="345" t="s">
        <v>360</v>
      </c>
      <c r="B48" s="164" t="s">
        <v>357</v>
      </c>
      <c r="C48" s="347" t="s">
        <v>339</v>
      </c>
      <c r="D48" s="347" t="s">
        <v>288</v>
      </c>
      <c r="E48" s="347" t="s">
        <v>227</v>
      </c>
      <c r="F48" s="350">
        <f>F49</f>
        <v>0</v>
      </c>
      <c r="G48" s="328"/>
      <c r="H48" s="328"/>
      <c r="I48" s="349"/>
      <c r="J48" s="349"/>
    </row>
    <row r="49" spans="1:1024" ht="44.25" hidden="1" customHeight="1" x14ac:dyDescent="0.25">
      <c r="A49" s="345" t="s">
        <v>362</v>
      </c>
      <c r="B49" s="164" t="s">
        <v>361</v>
      </c>
      <c r="C49" s="347" t="s">
        <v>339</v>
      </c>
      <c r="D49" s="347" t="s">
        <v>288</v>
      </c>
      <c r="E49" s="347" t="s">
        <v>227</v>
      </c>
      <c r="F49" s="350">
        <f>F50</f>
        <v>0</v>
      </c>
      <c r="G49" s="328"/>
      <c r="H49" s="328"/>
      <c r="I49" s="349"/>
      <c r="J49" s="349"/>
    </row>
    <row r="50" spans="1:1024" ht="42" hidden="1" customHeight="1" x14ac:dyDescent="0.25">
      <c r="A50" s="345" t="s">
        <v>364</v>
      </c>
      <c r="B50" s="164" t="s">
        <v>363</v>
      </c>
      <c r="C50" s="347" t="s">
        <v>339</v>
      </c>
      <c r="D50" s="347" t="s">
        <v>288</v>
      </c>
      <c r="E50" s="347" t="s">
        <v>227</v>
      </c>
      <c r="F50" s="350">
        <f>F51</f>
        <v>0</v>
      </c>
      <c r="G50" s="328"/>
      <c r="H50" s="328"/>
      <c r="I50" s="349"/>
      <c r="J50" s="349"/>
    </row>
    <row r="51" spans="1:1024" ht="56.25" hidden="1" customHeight="1" x14ac:dyDescent="0.25">
      <c r="A51" s="345" t="s">
        <v>301</v>
      </c>
      <c r="B51" s="164" t="s">
        <v>365</v>
      </c>
      <c r="C51" s="347" t="s">
        <v>339</v>
      </c>
      <c r="D51" s="347" t="s">
        <v>288</v>
      </c>
      <c r="E51" s="164">
        <v>244</v>
      </c>
      <c r="F51" s="350">
        <v>0</v>
      </c>
      <c r="G51" s="328"/>
      <c r="H51" s="328"/>
      <c r="I51" s="349"/>
      <c r="J51" s="349"/>
    </row>
    <row r="52" spans="1:1024" s="344" customFormat="1" ht="7.5" hidden="1" customHeight="1" x14ac:dyDescent="0.25">
      <c r="A52" s="341" t="s">
        <v>366</v>
      </c>
      <c r="B52" s="158" t="s">
        <v>485</v>
      </c>
      <c r="C52" s="342" t="s">
        <v>339</v>
      </c>
      <c r="D52" s="342" t="s">
        <v>288</v>
      </c>
      <c r="E52" s="342" t="s">
        <v>227</v>
      </c>
      <c r="F52" s="337">
        <f>F53+F62</f>
        <v>0</v>
      </c>
      <c r="G52" s="329"/>
      <c r="H52" s="329"/>
      <c r="I52" s="330"/>
      <c r="J52" s="330"/>
      <c r="ALY52" s="17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63" hidden="1" x14ac:dyDescent="0.25">
      <c r="A53" s="345" t="s">
        <v>368</v>
      </c>
      <c r="B53" s="164" t="s">
        <v>369</v>
      </c>
      <c r="C53" s="347" t="s">
        <v>339</v>
      </c>
      <c r="D53" s="347" t="s">
        <v>288</v>
      </c>
      <c r="E53" s="347" t="s">
        <v>227</v>
      </c>
      <c r="F53" s="350">
        <f>F54+F56+F58+F60</f>
        <v>0</v>
      </c>
      <c r="G53" s="328"/>
      <c r="H53" s="328"/>
      <c r="I53" s="349"/>
      <c r="J53" s="349"/>
    </row>
    <row r="54" spans="1:1024" ht="39" hidden="1" customHeight="1" x14ac:dyDescent="0.25">
      <c r="A54" s="345" t="s">
        <v>486</v>
      </c>
      <c r="B54" s="164" t="s">
        <v>371</v>
      </c>
      <c r="C54" s="347" t="s">
        <v>487</v>
      </c>
      <c r="D54" s="347" t="s">
        <v>288</v>
      </c>
      <c r="E54" s="347" t="s">
        <v>227</v>
      </c>
      <c r="F54" s="350">
        <f>F55</f>
        <v>0</v>
      </c>
      <c r="G54" s="328">
        <v>23.2</v>
      </c>
      <c r="H54" s="328"/>
      <c r="I54" s="349"/>
      <c r="J54" s="349"/>
    </row>
    <row r="55" spans="1:1024" ht="50.25" hidden="1" customHeight="1" x14ac:dyDescent="0.25">
      <c r="A55" s="345" t="s">
        <v>301</v>
      </c>
      <c r="B55" s="164" t="s">
        <v>371</v>
      </c>
      <c r="C55" s="347" t="s">
        <v>339</v>
      </c>
      <c r="D55" s="347" t="s">
        <v>288</v>
      </c>
      <c r="E55" s="347" t="s">
        <v>270</v>
      </c>
      <c r="F55" s="350"/>
      <c r="G55" s="328"/>
      <c r="H55" s="328"/>
      <c r="I55" s="349"/>
      <c r="J55" s="349"/>
    </row>
    <row r="56" spans="1:1024" ht="38.25" hidden="1" customHeight="1" x14ac:dyDescent="0.25">
      <c r="A56" s="345" t="s">
        <v>372</v>
      </c>
      <c r="B56" s="164" t="s">
        <v>373</v>
      </c>
      <c r="C56" s="347" t="s">
        <v>339</v>
      </c>
      <c r="D56" s="347" t="s">
        <v>288</v>
      </c>
      <c r="E56" s="347" t="s">
        <v>227</v>
      </c>
      <c r="F56" s="350">
        <f>F57</f>
        <v>0</v>
      </c>
      <c r="G56" s="328"/>
      <c r="H56" s="328"/>
      <c r="I56" s="349"/>
      <c r="J56" s="349"/>
    </row>
    <row r="57" spans="1:1024" ht="51.75" hidden="1" customHeight="1" x14ac:dyDescent="0.25">
      <c r="A57" s="345" t="s">
        <v>301</v>
      </c>
      <c r="B57" s="164" t="s">
        <v>373</v>
      </c>
      <c r="C57" s="347" t="s">
        <v>339</v>
      </c>
      <c r="D57" s="347" t="s">
        <v>288</v>
      </c>
      <c r="E57" s="164">
        <v>244</v>
      </c>
      <c r="F57" s="350">
        <v>0</v>
      </c>
      <c r="G57" s="328"/>
      <c r="H57" s="328"/>
      <c r="I57" s="349"/>
      <c r="J57" s="349"/>
    </row>
    <row r="58" spans="1:1024" ht="55.5" hidden="1" customHeight="1" x14ac:dyDescent="0.25">
      <c r="A58" s="345" t="s">
        <v>374</v>
      </c>
      <c r="B58" s="164" t="s">
        <v>375</v>
      </c>
      <c r="C58" s="347" t="s">
        <v>339</v>
      </c>
      <c r="D58" s="347" t="s">
        <v>288</v>
      </c>
      <c r="E58" s="347" t="s">
        <v>227</v>
      </c>
      <c r="F58" s="350">
        <f>F59</f>
        <v>0</v>
      </c>
      <c r="G58" s="328"/>
      <c r="H58" s="328"/>
      <c r="I58" s="349"/>
      <c r="J58" s="349"/>
    </row>
    <row r="59" spans="1:1024" ht="60" hidden="1" customHeight="1" x14ac:dyDescent="0.25">
      <c r="A59" s="345" t="s">
        <v>301</v>
      </c>
      <c r="B59" s="164" t="s">
        <v>375</v>
      </c>
      <c r="C59" s="347" t="s">
        <v>339</v>
      </c>
      <c r="D59" s="347" t="s">
        <v>288</v>
      </c>
      <c r="E59" s="164">
        <v>244</v>
      </c>
      <c r="F59" s="350">
        <v>0</v>
      </c>
      <c r="G59" s="328"/>
      <c r="H59" s="328"/>
      <c r="I59" s="349"/>
      <c r="J59" s="349"/>
    </row>
    <row r="60" spans="1:1024" ht="56.25" hidden="1" customHeight="1" x14ac:dyDescent="0.25">
      <c r="A60" s="345" t="s">
        <v>376</v>
      </c>
      <c r="B60" s="164" t="s">
        <v>377</v>
      </c>
      <c r="C60" s="347" t="s">
        <v>339</v>
      </c>
      <c r="D60" s="347" t="s">
        <v>288</v>
      </c>
      <c r="E60" s="347" t="s">
        <v>227</v>
      </c>
      <c r="F60" s="350">
        <f>F61</f>
        <v>0</v>
      </c>
      <c r="G60" s="328"/>
      <c r="H60" s="328"/>
      <c r="I60" s="349"/>
      <c r="J60" s="349"/>
    </row>
    <row r="61" spans="1:1024" ht="53.25" hidden="1" customHeight="1" x14ac:dyDescent="0.25">
      <c r="A61" s="345" t="s">
        <v>301</v>
      </c>
      <c r="B61" s="164" t="s">
        <v>377</v>
      </c>
      <c r="C61" s="347" t="s">
        <v>339</v>
      </c>
      <c r="D61" s="347" t="s">
        <v>288</v>
      </c>
      <c r="E61" s="164">
        <v>244</v>
      </c>
      <c r="F61" s="350">
        <v>0</v>
      </c>
      <c r="G61" s="328"/>
      <c r="H61" s="328"/>
      <c r="I61" s="349"/>
      <c r="J61" s="349"/>
    </row>
    <row r="62" spans="1:1024" ht="53.25" hidden="1" customHeight="1" x14ac:dyDescent="0.25">
      <c r="A62" s="119" t="s">
        <v>380</v>
      </c>
      <c r="B62" s="127" t="s">
        <v>359</v>
      </c>
      <c r="C62" s="347" t="s">
        <v>339</v>
      </c>
      <c r="D62" s="347" t="s">
        <v>288</v>
      </c>
      <c r="E62" s="132" t="s">
        <v>227</v>
      </c>
      <c r="F62" s="350">
        <f>F63</f>
        <v>0</v>
      </c>
      <c r="G62" s="328"/>
      <c r="H62" s="328"/>
      <c r="I62" s="349"/>
      <c r="J62" s="349"/>
    </row>
    <row r="63" spans="1:1024" ht="53.25" hidden="1" customHeight="1" x14ac:dyDescent="0.25">
      <c r="A63" s="119" t="s">
        <v>301</v>
      </c>
      <c r="B63" s="127" t="s">
        <v>359</v>
      </c>
      <c r="C63" s="347" t="s">
        <v>339</v>
      </c>
      <c r="D63" s="347" t="s">
        <v>288</v>
      </c>
      <c r="E63" s="132">
        <v>244</v>
      </c>
      <c r="F63" s="350">
        <v>0</v>
      </c>
      <c r="G63" s="328"/>
      <c r="H63" s="328"/>
      <c r="I63" s="349"/>
      <c r="J63" s="349"/>
    </row>
    <row r="64" spans="1:1024" ht="53.25" customHeight="1" x14ac:dyDescent="0.25">
      <c r="A64" s="119" t="s">
        <v>358</v>
      </c>
      <c r="B64" s="127">
        <v>250170300</v>
      </c>
      <c r="C64" s="347" t="s">
        <v>339</v>
      </c>
      <c r="D64" s="347" t="s">
        <v>288</v>
      </c>
      <c r="E64" s="132" t="s">
        <v>270</v>
      </c>
      <c r="F64" s="350">
        <v>0</v>
      </c>
      <c r="G64" s="328">
        <v>111.6</v>
      </c>
      <c r="H64" s="328">
        <f t="shared" ref="H64:H72" si="6">F64+G64</f>
        <v>111.6</v>
      </c>
      <c r="I64" s="349"/>
      <c r="J64" s="349">
        <f t="shared" ref="J64:J72" si="7">H64+I64</f>
        <v>111.6</v>
      </c>
    </row>
    <row r="65" spans="1:1024" ht="53.25" customHeight="1" x14ac:dyDescent="0.25">
      <c r="A65" s="117" t="s">
        <v>381</v>
      </c>
      <c r="B65" s="257" t="s">
        <v>382</v>
      </c>
      <c r="C65" s="342" t="s">
        <v>339</v>
      </c>
      <c r="D65" s="342" t="s">
        <v>288</v>
      </c>
      <c r="E65" s="257" t="s">
        <v>316</v>
      </c>
      <c r="F65" s="337">
        <f>F66+F67</f>
        <v>2400</v>
      </c>
      <c r="G65" s="329"/>
      <c r="H65" s="329">
        <f t="shared" si="6"/>
        <v>2400</v>
      </c>
      <c r="I65" s="330">
        <f>I66</f>
        <v>986.3</v>
      </c>
      <c r="J65" s="330">
        <f t="shared" si="7"/>
        <v>3386.3</v>
      </c>
    </row>
    <row r="66" spans="1:1024" ht="53.25" customHeight="1" x14ac:dyDescent="0.25">
      <c r="A66" s="119" t="s">
        <v>383</v>
      </c>
      <c r="B66" s="127" t="s">
        <v>384</v>
      </c>
      <c r="C66" s="347" t="s">
        <v>339</v>
      </c>
      <c r="D66" s="347" t="s">
        <v>288</v>
      </c>
      <c r="E66" s="132">
        <v>244</v>
      </c>
      <c r="F66" s="350">
        <v>2400</v>
      </c>
      <c r="G66" s="328"/>
      <c r="H66" s="328">
        <f t="shared" si="6"/>
        <v>2400</v>
      </c>
      <c r="I66" s="349">
        <v>986.3</v>
      </c>
      <c r="J66" s="349">
        <f t="shared" si="7"/>
        <v>3386.3</v>
      </c>
    </row>
    <row r="67" spans="1:1024" ht="53.25" customHeight="1" x14ac:dyDescent="0.25">
      <c r="A67" s="119" t="s">
        <v>385</v>
      </c>
      <c r="B67" s="127" t="s">
        <v>386</v>
      </c>
      <c r="C67" s="347" t="s">
        <v>339</v>
      </c>
      <c r="D67" s="347" t="s">
        <v>288</v>
      </c>
      <c r="E67" s="132">
        <v>244</v>
      </c>
      <c r="F67" s="350">
        <v>0</v>
      </c>
      <c r="G67" s="328"/>
      <c r="H67" s="328">
        <f t="shared" si="6"/>
        <v>0</v>
      </c>
      <c r="I67" s="349"/>
      <c r="J67" s="349">
        <f t="shared" si="7"/>
        <v>0</v>
      </c>
    </row>
    <row r="68" spans="1:1024" ht="53.25" customHeight="1" x14ac:dyDescent="0.25">
      <c r="A68" s="167" t="s">
        <v>317</v>
      </c>
      <c r="B68" s="147" t="s">
        <v>226</v>
      </c>
      <c r="C68" s="342" t="s">
        <v>241</v>
      </c>
      <c r="D68" s="342" t="s">
        <v>225</v>
      </c>
      <c r="E68" s="257" t="s">
        <v>227</v>
      </c>
      <c r="F68" s="337">
        <f>F69+F81</f>
        <v>105</v>
      </c>
      <c r="G68" s="328"/>
      <c r="H68" s="329">
        <f t="shared" si="6"/>
        <v>105</v>
      </c>
      <c r="I68" s="349"/>
      <c r="J68" s="330">
        <f t="shared" si="7"/>
        <v>105</v>
      </c>
    </row>
    <row r="69" spans="1:1024" ht="36.75" customHeight="1" x14ac:dyDescent="0.25">
      <c r="A69" s="338" t="s">
        <v>318</v>
      </c>
      <c r="B69" s="157" t="s">
        <v>226</v>
      </c>
      <c r="C69" s="157" t="s">
        <v>241</v>
      </c>
      <c r="D69" s="157" t="s">
        <v>298</v>
      </c>
      <c r="E69" s="157" t="s">
        <v>227</v>
      </c>
      <c r="F69" s="351">
        <f>F70</f>
        <v>0</v>
      </c>
      <c r="G69" s="328"/>
      <c r="H69" s="329">
        <f t="shared" si="6"/>
        <v>0</v>
      </c>
      <c r="I69" s="349"/>
      <c r="J69" s="330">
        <f t="shared" si="7"/>
        <v>0</v>
      </c>
    </row>
    <row r="70" spans="1:1024" ht="103.5" customHeight="1" x14ac:dyDescent="0.25">
      <c r="A70" s="338" t="s">
        <v>488</v>
      </c>
      <c r="B70" s="157" t="s">
        <v>320</v>
      </c>
      <c r="C70" s="157" t="s">
        <v>241</v>
      </c>
      <c r="D70" s="157" t="s">
        <v>298</v>
      </c>
      <c r="E70" s="157" t="s">
        <v>227</v>
      </c>
      <c r="F70" s="351">
        <f>F71</f>
        <v>0</v>
      </c>
      <c r="G70" s="328"/>
      <c r="H70" s="329">
        <f t="shared" si="6"/>
        <v>0</v>
      </c>
      <c r="I70" s="349"/>
      <c r="J70" s="330">
        <f t="shared" si="7"/>
        <v>0</v>
      </c>
    </row>
    <row r="71" spans="1:1024" s="344" customFormat="1" ht="65.25" customHeight="1" x14ac:dyDescent="0.25">
      <c r="A71" s="341" t="s">
        <v>489</v>
      </c>
      <c r="B71" s="158" t="s">
        <v>322</v>
      </c>
      <c r="C71" s="157" t="s">
        <v>241</v>
      </c>
      <c r="D71" s="157" t="s">
        <v>298</v>
      </c>
      <c r="E71" s="342" t="s">
        <v>227</v>
      </c>
      <c r="F71" s="337">
        <f>F72</f>
        <v>0</v>
      </c>
      <c r="G71" s="329"/>
      <c r="H71" s="329">
        <f t="shared" si="6"/>
        <v>0</v>
      </c>
      <c r="I71" s="330"/>
      <c r="J71" s="330">
        <f t="shared" si="7"/>
        <v>0</v>
      </c>
      <c r="ALY71" s="17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54" customHeight="1" x14ac:dyDescent="0.25">
      <c r="A72" s="345" t="s">
        <v>323</v>
      </c>
      <c r="B72" s="164" t="s">
        <v>324</v>
      </c>
      <c r="C72" s="347" t="s">
        <v>241</v>
      </c>
      <c r="D72" s="347" t="s">
        <v>298</v>
      </c>
      <c r="E72" s="347" t="s">
        <v>227</v>
      </c>
      <c r="F72" s="350">
        <f>F73+F75+F79+F77</f>
        <v>0</v>
      </c>
      <c r="G72" s="328"/>
      <c r="H72" s="328">
        <f t="shared" si="6"/>
        <v>0</v>
      </c>
      <c r="I72" s="349"/>
      <c r="J72" s="349">
        <f t="shared" si="7"/>
        <v>0</v>
      </c>
    </row>
    <row r="73" spans="1:1024" ht="36" hidden="1" customHeight="1" x14ac:dyDescent="0.25">
      <c r="A73" s="345" t="s">
        <v>325</v>
      </c>
      <c r="B73" s="164" t="s">
        <v>326</v>
      </c>
      <c r="C73" s="347" t="s">
        <v>241</v>
      </c>
      <c r="D73" s="347" t="s">
        <v>298</v>
      </c>
      <c r="E73" s="347" t="s">
        <v>227</v>
      </c>
      <c r="F73" s="350">
        <f>F74</f>
        <v>0</v>
      </c>
      <c r="G73" s="328"/>
      <c r="H73" s="328"/>
      <c r="I73" s="349"/>
      <c r="J73" s="349"/>
    </row>
    <row r="74" spans="1:1024" ht="51" hidden="1" customHeight="1" x14ac:dyDescent="0.25">
      <c r="A74" s="345" t="s">
        <v>301</v>
      </c>
      <c r="B74" s="164" t="s">
        <v>326</v>
      </c>
      <c r="C74" s="347" t="s">
        <v>241</v>
      </c>
      <c r="D74" s="347" t="s">
        <v>298</v>
      </c>
      <c r="E74" s="164">
        <v>244</v>
      </c>
      <c r="F74" s="350">
        <v>0</v>
      </c>
      <c r="G74" s="328"/>
      <c r="H74" s="328"/>
      <c r="I74" s="349"/>
      <c r="J74" s="349"/>
    </row>
    <row r="75" spans="1:1024" ht="51.75" hidden="1" customHeight="1" x14ac:dyDescent="0.25">
      <c r="A75" s="345" t="s">
        <v>327</v>
      </c>
      <c r="B75" s="164" t="s">
        <v>328</v>
      </c>
      <c r="C75" s="347" t="s">
        <v>241</v>
      </c>
      <c r="D75" s="347" t="s">
        <v>298</v>
      </c>
      <c r="E75" s="347" t="s">
        <v>227</v>
      </c>
      <c r="F75" s="350">
        <f>F76</f>
        <v>0</v>
      </c>
      <c r="G75" s="328"/>
      <c r="H75" s="328"/>
      <c r="I75" s="349"/>
      <c r="J75" s="349"/>
    </row>
    <row r="76" spans="1:1024" ht="51.75" hidden="1" customHeight="1" x14ac:dyDescent="0.25">
      <c r="A76" s="345" t="s">
        <v>301</v>
      </c>
      <c r="B76" s="164" t="s">
        <v>328</v>
      </c>
      <c r="C76" s="347" t="s">
        <v>241</v>
      </c>
      <c r="D76" s="347" t="s">
        <v>298</v>
      </c>
      <c r="E76" s="164">
        <v>244</v>
      </c>
      <c r="F76" s="350">
        <v>0</v>
      </c>
      <c r="G76" s="328"/>
      <c r="H76" s="328"/>
      <c r="I76" s="349"/>
      <c r="J76" s="349"/>
    </row>
    <row r="77" spans="1:1024" ht="51.75" hidden="1" customHeight="1" x14ac:dyDescent="0.25">
      <c r="A77" s="345" t="s">
        <v>329</v>
      </c>
      <c r="B77" s="164" t="s">
        <v>330</v>
      </c>
      <c r="C77" s="347" t="s">
        <v>241</v>
      </c>
      <c r="D77" s="347" t="s">
        <v>298</v>
      </c>
      <c r="E77" s="347" t="s">
        <v>227</v>
      </c>
      <c r="F77" s="348">
        <f>F78</f>
        <v>0</v>
      </c>
      <c r="G77" s="328"/>
      <c r="H77" s="328"/>
      <c r="I77" s="349"/>
      <c r="J77" s="349"/>
    </row>
    <row r="78" spans="1:1024" ht="54" hidden="1" customHeight="1" x14ac:dyDescent="0.25">
      <c r="A78" s="345" t="s">
        <v>301</v>
      </c>
      <c r="B78" s="164" t="s">
        <v>330</v>
      </c>
      <c r="C78" s="347" t="s">
        <v>241</v>
      </c>
      <c r="D78" s="347" t="s">
        <v>298</v>
      </c>
      <c r="E78" s="164">
        <v>244</v>
      </c>
      <c r="F78" s="348">
        <v>0</v>
      </c>
      <c r="G78" s="328"/>
      <c r="H78" s="328"/>
      <c r="I78" s="349"/>
      <c r="J78" s="349"/>
    </row>
    <row r="79" spans="1:1024" ht="42" customHeight="1" x14ac:dyDescent="0.25">
      <c r="A79" s="358" t="s">
        <v>332</v>
      </c>
      <c r="B79" s="164" t="s">
        <v>333</v>
      </c>
      <c r="C79" s="163" t="s">
        <v>241</v>
      </c>
      <c r="D79" s="359" t="s">
        <v>298</v>
      </c>
      <c r="E79" s="359" t="s">
        <v>227</v>
      </c>
      <c r="F79" s="360">
        <f>F80</f>
        <v>0</v>
      </c>
      <c r="G79" s="328"/>
      <c r="H79" s="328">
        <f>F79+G79</f>
        <v>0</v>
      </c>
      <c r="I79" s="349"/>
      <c r="J79" s="349">
        <f>H79+I79</f>
        <v>0</v>
      </c>
    </row>
    <row r="80" spans="1:1024" ht="54" customHeight="1" x14ac:dyDescent="0.25">
      <c r="A80" s="361" t="s">
        <v>301</v>
      </c>
      <c r="B80" s="164" t="s">
        <v>333</v>
      </c>
      <c r="C80" s="163" t="s">
        <v>241</v>
      </c>
      <c r="D80" s="163" t="s">
        <v>298</v>
      </c>
      <c r="E80" s="163" t="s">
        <v>270</v>
      </c>
      <c r="F80" s="362">
        <f>прил.8!G121</f>
        <v>0</v>
      </c>
      <c r="G80" s="328"/>
      <c r="H80" s="328">
        <f>F80+G80</f>
        <v>0</v>
      </c>
      <c r="I80" s="349"/>
      <c r="J80" s="349">
        <f>H80+I80</f>
        <v>0</v>
      </c>
    </row>
    <row r="81" spans="1:10" ht="54" customHeight="1" x14ac:dyDescent="0.25">
      <c r="A81" s="363" t="s">
        <v>334</v>
      </c>
      <c r="B81" s="140" t="s">
        <v>254</v>
      </c>
      <c r="C81" s="257" t="s">
        <v>241</v>
      </c>
      <c r="D81" s="140">
        <v>12</v>
      </c>
      <c r="E81" s="115" t="s">
        <v>227</v>
      </c>
      <c r="F81" s="351">
        <f>F82</f>
        <v>105</v>
      </c>
      <c r="G81" s="328"/>
      <c r="H81" s="329">
        <f>F81+G81</f>
        <v>105</v>
      </c>
      <c r="I81" s="349"/>
      <c r="J81" s="349">
        <f>H81+I81</f>
        <v>105</v>
      </c>
    </row>
    <row r="82" spans="1:10" ht="54" customHeight="1" x14ac:dyDescent="0.25">
      <c r="A82" s="119" t="s">
        <v>335</v>
      </c>
      <c r="B82" s="259" t="s">
        <v>336</v>
      </c>
      <c r="C82" s="132" t="s">
        <v>241</v>
      </c>
      <c r="D82" s="259">
        <v>12</v>
      </c>
      <c r="E82" s="120" t="s">
        <v>227</v>
      </c>
      <c r="F82" s="362">
        <f>F83</f>
        <v>105</v>
      </c>
      <c r="G82" s="328"/>
      <c r="H82" s="328">
        <f>F82+G82</f>
        <v>105</v>
      </c>
      <c r="I82" s="349"/>
      <c r="J82" s="349">
        <f>H82+I82</f>
        <v>105</v>
      </c>
    </row>
    <row r="83" spans="1:10" ht="54" customHeight="1" x14ac:dyDescent="0.25">
      <c r="A83" s="119" t="s">
        <v>301</v>
      </c>
      <c r="B83" s="127" t="s">
        <v>337</v>
      </c>
      <c r="C83" s="132" t="s">
        <v>241</v>
      </c>
      <c r="D83" s="127">
        <v>12</v>
      </c>
      <c r="E83" s="127">
        <v>244</v>
      </c>
      <c r="F83" s="362">
        <f>прил.8!G127</f>
        <v>105</v>
      </c>
      <c r="G83" s="328"/>
      <c r="H83" s="328">
        <f>F83+G83</f>
        <v>105</v>
      </c>
      <c r="I83" s="349"/>
      <c r="J83" s="349">
        <f>H83+I83</f>
        <v>105</v>
      </c>
    </row>
    <row r="84" spans="1:10" ht="47.25" hidden="1" x14ac:dyDescent="0.25">
      <c r="A84" s="80" t="s">
        <v>265</v>
      </c>
      <c r="B84" s="364" t="s">
        <v>264</v>
      </c>
      <c r="C84" s="359" t="s">
        <v>224</v>
      </c>
      <c r="D84" s="163" t="s">
        <v>259</v>
      </c>
      <c r="E84" s="163" t="s">
        <v>262</v>
      </c>
      <c r="F84" s="362">
        <f>F85</f>
        <v>0</v>
      </c>
      <c r="G84" s="328"/>
      <c r="H84" s="328"/>
      <c r="I84" s="349"/>
      <c r="J84" s="349"/>
    </row>
    <row r="85" spans="1:10" ht="47.25" hidden="1" x14ac:dyDescent="0.25">
      <c r="A85" s="80" t="s">
        <v>271</v>
      </c>
      <c r="B85" s="365" t="s">
        <v>272</v>
      </c>
      <c r="C85" s="163" t="s">
        <v>224</v>
      </c>
      <c r="D85" s="163" t="s">
        <v>259</v>
      </c>
      <c r="E85" s="163" t="s">
        <v>227</v>
      </c>
      <c r="F85" s="362">
        <f>F86</f>
        <v>0</v>
      </c>
      <c r="G85" s="328"/>
      <c r="H85" s="328"/>
      <c r="I85" s="349"/>
      <c r="J85" s="349"/>
    </row>
    <row r="86" spans="1:10" ht="36" hidden="1" customHeight="1" x14ac:dyDescent="0.25">
      <c r="A86" s="366" t="s">
        <v>301</v>
      </c>
      <c r="B86" s="365" t="s">
        <v>272</v>
      </c>
      <c r="C86" s="163" t="s">
        <v>224</v>
      </c>
      <c r="D86" s="163" t="s">
        <v>259</v>
      </c>
      <c r="E86" s="163" t="s">
        <v>270</v>
      </c>
      <c r="F86" s="362"/>
      <c r="G86" s="328"/>
      <c r="H86" s="328"/>
      <c r="I86" s="349"/>
      <c r="J86" s="349"/>
    </row>
    <row r="87" spans="1:10" ht="141.75" x14ac:dyDescent="0.25">
      <c r="A87" s="155" t="s">
        <v>306</v>
      </c>
      <c r="B87" s="158" t="s">
        <v>308</v>
      </c>
      <c r="C87" s="157" t="s">
        <v>288</v>
      </c>
      <c r="D87" s="157" t="s">
        <v>307</v>
      </c>
      <c r="E87" s="159" t="s">
        <v>227</v>
      </c>
      <c r="F87" s="351">
        <f>F88</f>
        <v>5</v>
      </c>
      <c r="G87" s="328"/>
      <c r="H87" s="329">
        <f t="shared" ref="H87:H110" si="8">F87+G87</f>
        <v>5</v>
      </c>
      <c r="I87" s="349"/>
      <c r="J87" s="330">
        <f t="shared" ref="J87:J110" si="9">H87+I87</f>
        <v>5</v>
      </c>
    </row>
    <row r="88" spans="1:10" ht="141.75" x14ac:dyDescent="0.25">
      <c r="A88" s="161" t="s">
        <v>309</v>
      </c>
      <c r="B88" s="164" t="s">
        <v>310</v>
      </c>
      <c r="C88" s="163" t="s">
        <v>288</v>
      </c>
      <c r="D88" s="163" t="s">
        <v>307</v>
      </c>
      <c r="E88" s="165" t="s">
        <v>227</v>
      </c>
      <c r="F88" s="362">
        <f>F89</f>
        <v>5</v>
      </c>
      <c r="G88" s="328"/>
      <c r="H88" s="328">
        <f t="shared" si="8"/>
        <v>5</v>
      </c>
      <c r="I88" s="349"/>
      <c r="J88" s="349">
        <f t="shared" si="9"/>
        <v>5</v>
      </c>
    </row>
    <row r="89" spans="1:10" ht="94.5" x14ac:dyDescent="0.25">
      <c r="A89" s="161" t="s">
        <v>311</v>
      </c>
      <c r="B89" s="164" t="s">
        <v>312</v>
      </c>
      <c r="C89" s="163" t="s">
        <v>288</v>
      </c>
      <c r="D89" s="163" t="s">
        <v>307</v>
      </c>
      <c r="E89" s="165" t="s">
        <v>227</v>
      </c>
      <c r="F89" s="362">
        <f>F90</f>
        <v>5</v>
      </c>
      <c r="G89" s="328"/>
      <c r="H89" s="328">
        <f t="shared" si="8"/>
        <v>5</v>
      </c>
      <c r="I89" s="349"/>
      <c r="J89" s="349">
        <f t="shared" si="9"/>
        <v>5</v>
      </c>
    </row>
    <row r="90" spans="1:10" ht="36" customHeight="1" x14ac:dyDescent="0.25">
      <c r="A90" s="161" t="s">
        <v>313</v>
      </c>
      <c r="B90" s="164" t="s">
        <v>312</v>
      </c>
      <c r="C90" s="163" t="s">
        <v>288</v>
      </c>
      <c r="D90" s="163" t="s">
        <v>307</v>
      </c>
      <c r="E90" s="165" t="s">
        <v>314</v>
      </c>
      <c r="F90" s="362">
        <f>F91</f>
        <v>5</v>
      </c>
      <c r="G90" s="328"/>
      <c r="H90" s="328">
        <f t="shared" si="8"/>
        <v>5</v>
      </c>
      <c r="I90" s="349"/>
      <c r="J90" s="349">
        <f t="shared" si="9"/>
        <v>5</v>
      </c>
    </row>
    <row r="91" spans="1:10" ht="47.25" x14ac:dyDescent="0.25">
      <c r="A91" s="161" t="s">
        <v>315</v>
      </c>
      <c r="B91" s="164" t="s">
        <v>312</v>
      </c>
      <c r="C91" s="163" t="s">
        <v>288</v>
      </c>
      <c r="D91" s="163" t="s">
        <v>307</v>
      </c>
      <c r="E91" s="165" t="s">
        <v>316</v>
      </c>
      <c r="F91" s="362">
        <f>прил.8!G76</f>
        <v>5</v>
      </c>
      <c r="G91" s="328"/>
      <c r="H91" s="328">
        <f t="shared" si="8"/>
        <v>5</v>
      </c>
      <c r="I91" s="349"/>
      <c r="J91" s="349">
        <f t="shared" si="9"/>
        <v>5</v>
      </c>
    </row>
    <row r="92" spans="1:10" ht="15.75" x14ac:dyDescent="0.25">
      <c r="A92" s="338" t="s">
        <v>223</v>
      </c>
      <c r="B92" s="157" t="s">
        <v>226</v>
      </c>
      <c r="C92" s="157" t="s">
        <v>225</v>
      </c>
      <c r="D92" s="157" t="s">
        <v>225</v>
      </c>
      <c r="E92" s="157" t="s">
        <v>227</v>
      </c>
      <c r="F92" s="367">
        <f>F93+F100+F123</f>
        <v>3719.7999999999997</v>
      </c>
      <c r="G92" s="329">
        <f>G93</f>
        <v>3.6</v>
      </c>
      <c r="H92" s="329">
        <f t="shared" si="8"/>
        <v>3723.3999999999996</v>
      </c>
      <c r="I92" s="349"/>
      <c r="J92" s="330">
        <f t="shared" si="9"/>
        <v>3723.3999999999996</v>
      </c>
    </row>
    <row r="93" spans="1:10" ht="47.25" x14ac:dyDescent="0.25">
      <c r="A93" s="341" t="s">
        <v>228</v>
      </c>
      <c r="B93" s="157" t="s">
        <v>226</v>
      </c>
      <c r="C93" s="157" t="s">
        <v>225</v>
      </c>
      <c r="D93" s="157" t="s">
        <v>225</v>
      </c>
      <c r="E93" s="157" t="s">
        <v>227</v>
      </c>
      <c r="F93" s="368">
        <f>F94</f>
        <v>1358.2</v>
      </c>
      <c r="G93" s="329">
        <f>G100</f>
        <v>3.6</v>
      </c>
      <c r="H93" s="329">
        <f t="shared" si="8"/>
        <v>1361.8</v>
      </c>
      <c r="I93" s="349"/>
      <c r="J93" s="330">
        <f t="shared" si="9"/>
        <v>1361.8</v>
      </c>
    </row>
    <row r="94" spans="1:10" ht="31.5" x14ac:dyDescent="0.25">
      <c r="A94" s="345" t="s">
        <v>230</v>
      </c>
      <c r="B94" s="369" t="s">
        <v>231</v>
      </c>
      <c r="C94" s="163" t="s">
        <v>224</v>
      </c>
      <c r="D94" s="163" t="s">
        <v>229</v>
      </c>
      <c r="E94" s="163" t="s">
        <v>227</v>
      </c>
      <c r="F94" s="370">
        <f>F95</f>
        <v>1358.2</v>
      </c>
      <c r="G94" s="328"/>
      <c r="H94" s="328">
        <f t="shared" si="8"/>
        <v>1358.2</v>
      </c>
      <c r="I94" s="349"/>
      <c r="J94" s="349">
        <f t="shared" si="9"/>
        <v>1358.2</v>
      </c>
    </row>
    <row r="95" spans="1:10" ht="15.75" x14ac:dyDescent="0.25">
      <c r="A95" s="345" t="s">
        <v>232</v>
      </c>
      <c r="B95" s="369" t="s">
        <v>233</v>
      </c>
      <c r="C95" s="163" t="s">
        <v>224</v>
      </c>
      <c r="D95" s="163" t="s">
        <v>229</v>
      </c>
      <c r="E95" s="163" t="s">
        <v>227</v>
      </c>
      <c r="F95" s="370">
        <f>F96</f>
        <v>1358.2</v>
      </c>
      <c r="G95" s="328"/>
      <c r="H95" s="328">
        <f t="shared" si="8"/>
        <v>1358.2</v>
      </c>
      <c r="I95" s="349"/>
      <c r="J95" s="349">
        <f t="shared" si="9"/>
        <v>1358.2</v>
      </c>
    </row>
    <row r="96" spans="1:10" ht="31.5" x14ac:dyDescent="0.25">
      <c r="A96" s="371" t="s">
        <v>234</v>
      </c>
      <c r="B96" s="369" t="s">
        <v>235</v>
      </c>
      <c r="C96" s="163" t="s">
        <v>224</v>
      </c>
      <c r="D96" s="163" t="s">
        <v>229</v>
      </c>
      <c r="E96" s="163" t="s">
        <v>227</v>
      </c>
      <c r="F96" s="370">
        <f>F97</f>
        <v>1358.2</v>
      </c>
      <c r="G96" s="328"/>
      <c r="H96" s="328">
        <f t="shared" si="8"/>
        <v>1358.2</v>
      </c>
      <c r="I96" s="349"/>
      <c r="J96" s="349">
        <f t="shared" si="9"/>
        <v>1358.2</v>
      </c>
    </row>
    <row r="97" spans="1:10" ht="47.25" x14ac:dyDescent="0.25">
      <c r="A97" s="371" t="s">
        <v>236</v>
      </c>
      <c r="B97" s="372" t="s">
        <v>235</v>
      </c>
      <c r="C97" s="346" t="s">
        <v>224</v>
      </c>
      <c r="D97" s="163" t="s">
        <v>229</v>
      </c>
      <c r="E97" s="163" t="s">
        <v>237</v>
      </c>
      <c r="F97" s="370">
        <f>F98+F99</f>
        <v>1358.2</v>
      </c>
      <c r="G97" s="328"/>
      <c r="H97" s="328">
        <f t="shared" si="8"/>
        <v>1358.2</v>
      </c>
      <c r="I97" s="349"/>
      <c r="J97" s="349">
        <f t="shared" si="9"/>
        <v>1358.2</v>
      </c>
    </row>
    <row r="98" spans="1:10" ht="31.5" x14ac:dyDescent="0.25">
      <c r="A98" s="371" t="s">
        <v>238</v>
      </c>
      <c r="B98" s="369" t="s">
        <v>235</v>
      </c>
      <c r="C98" s="163" t="s">
        <v>224</v>
      </c>
      <c r="D98" s="163" t="s">
        <v>229</v>
      </c>
      <c r="E98" s="164">
        <v>121</v>
      </c>
      <c r="F98" s="373">
        <f>прил.8!G13</f>
        <v>768.2</v>
      </c>
      <c r="G98" s="328"/>
      <c r="H98" s="328">
        <f t="shared" si="8"/>
        <v>768.2</v>
      </c>
      <c r="I98" s="349"/>
      <c r="J98" s="349">
        <f t="shared" si="9"/>
        <v>768.2</v>
      </c>
    </row>
    <row r="99" spans="1:10" ht="94.5" x14ac:dyDescent="0.25">
      <c r="A99" s="371" t="s">
        <v>239</v>
      </c>
      <c r="B99" s="369" t="s">
        <v>235</v>
      </c>
      <c r="C99" s="163" t="s">
        <v>224</v>
      </c>
      <c r="D99" s="163" t="s">
        <v>229</v>
      </c>
      <c r="E99" s="164">
        <v>129</v>
      </c>
      <c r="F99" s="370">
        <f>прил.8!G14</f>
        <v>590</v>
      </c>
      <c r="G99" s="328"/>
      <c r="H99" s="328">
        <f t="shared" si="8"/>
        <v>590</v>
      </c>
      <c r="I99" s="349"/>
      <c r="J99" s="349">
        <f t="shared" si="9"/>
        <v>590</v>
      </c>
    </row>
    <row r="100" spans="1:10" ht="78.75" x14ac:dyDescent="0.25">
      <c r="A100" s="341" t="s">
        <v>240</v>
      </c>
      <c r="B100" s="374" t="s">
        <v>226</v>
      </c>
      <c r="C100" s="157" t="s">
        <v>224</v>
      </c>
      <c r="D100" s="157" t="s">
        <v>225</v>
      </c>
      <c r="E100" s="157" t="s">
        <v>227</v>
      </c>
      <c r="F100" s="368">
        <f>F101</f>
        <v>2313.1999999999998</v>
      </c>
      <c r="G100" s="329">
        <f>G101</f>
        <v>3.6</v>
      </c>
      <c r="H100" s="329">
        <f t="shared" si="8"/>
        <v>2316.7999999999997</v>
      </c>
      <c r="I100" s="349"/>
      <c r="J100" s="330">
        <f t="shared" si="9"/>
        <v>2316.7999999999997</v>
      </c>
    </row>
    <row r="101" spans="1:10" ht="31.5" x14ac:dyDescent="0.25">
      <c r="A101" s="345" t="s">
        <v>242</v>
      </c>
      <c r="B101" s="369" t="s">
        <v>231</v>
      </c>
      <c r="C101" s="163" t="s">
        <v>224</v>
      </c>
      <c r="D101" s="163" t="s">
        <v>241</v>
      </c>
      <c r="E101" s="163" t="s">
        <v>227</v>
      </c>
      <c r="F101" s="370">
        <f>F102</f>
        <v>2313.1999999999998</v>
      </c>
      <c r="G101" s="328">
        <f>G102</f>
        <v>3.6</v>
      </c>
      <c r="H101" s="328">
        <f t="shared" si="8"/>
        <v>2316.7999999999997</v>
      </c>
      <c r="I101" s="349"/>
      <c r="J101" s="349">
        <f t="shared" si="9"/>
        <v>2316.7999999999997</v>
      </c>
    </row>
    <row r="102" spans="1:10" ht="15.75" x14ac:dyDescent="0.25">
      <c r="A102" s="345" t="s">
        <v>243</v>
      </c>
      <c r="B102" s="369" t="s">
        <v>244</v>
      </c>
      <c r="C102" s="163" t="s">
        <v>224</v>
      </c>
      <c r="D102" s="163" t="s">
        <v>241</v>
      </c>
      <c r="E102" s="163" t="s">
        <v>227</v>
      </c>
      <c r="F102" s="370">
        <f>F103+F107</f>
        <v>2313.1999999999998</v>
      </c>
      <c r="G102" s="328">
        <f>G106</f>
        <v>3.6</v>
      </c>
      <c r="H102" s="328">
        <f t="shared" si="8"/>
        <v>2316.7999999999997</v>
      </c>
      <c r="I102" s="349"/>
      <c r="J102" s="349">
        <f t="shared" si="9"/>
        <v>2316.7999999999997</v>
      </c>
    </row>
    <row r="103" spans="1:10" ht="47.25" x14ac:dyDescent="0.25">
      <c r="A103" s="345" t="s">
        <v>245</v>
      </c>
      <c r="B103" s="369" t="s">
        <v>246</v>
      </c>
      <c r="C103" s="163" t="s">
        <v>224</v>
      </c>
      <c r="D103" s="163" t="s">
        <v>241</v>
      </c>
      <c r="E103" s="163" t="s">
        <v>227</v>
      </c>
      <c r="F103" s="370">
        <f>F104</f>
        <v>1602.5</v>
      </c>
      <c r="G103" s="328"/>
      <c r="H103" s="328">
        <f t="shared" si="8"/>
        <v>1602.5</v>
      </c>
      <c r="I103" s="349"/>
      <c r="J103" s="349">
        <f t="shared" si="9"/>
        <v>1602.5</v>
      </c>
    </row>
    <row r="104" spans="1:10" ht="47.25" x14ac:dyDescent="0.25">
      <c r="A104" s="345" t="s">
        <v>236</v>
      </c>
      <c r="B104" s="369" t="s">
        <v>246</v>
      </c>
      <c r="C104" s="163" t="s">
        <v>224</v>
      </c>
      <c r="D104" s="163" t="s">
        <v>241</v>
      </c>
      <c r="E104" s="163" t="s">
        <v>237</v>
      </c>
      <c r="F104" s="370">
        <f>F105+F106</f>
        <v>1602.5</v>
      </c>
      <c r="G104" s="328"/>
      <c r="H104" s="328">
        <f t="shared" si="8"/>
        <v>1602.5</v>
      </c>
      <c r="I104" s="349"/>
      <c r="J104" s="349">
        <f t="shared" si="9"/>
        <v>1602.5</v>
      </c>
    </row>
    <row r="105" spans="1:10" ht="31.5" x14ac:dyDescent="0.25">
      <c r="A105" s="375" t="s">
        <v>238</v>
      </c>
      <c r="B105" s="369" t="s">
        <v>246</v>
      </c>
      <c r="C105" s="163" t="s">
        <v>224</v>
      </c>
      <c r="D105" s="163" t="s">
        <v>241</v>
      </c>
      <c r="E105" s="347">
        <v>121</v>
      </c>
      <c r="F105" s="370">
        <f>прил.8!G20</f>
        <v>927.19999999999993</v>
      </c>
      <c r="G105" s="328"/>
      <c r="H105" s="328">
        <f t="shared" si="8"/>
        <v>927.19999999999993</v>
      </c>
      <c r="I105" s="349"/>
      <c r="J105" s="349">
        <f t="shared" si="9"/>
        <v>927.19999999999993</v>
      </c>
    </row>
    <row r="106" spans="1:10" ht="94.5" x14ac:dyDescent="0.25">
      <c r="A106" s="375" t="s">
        <v>239</v>
      </c>
      <c r="B106" s="369" t="s">
        <v>248</v>
      </c>
      <c r="C106" s="163" t="s">
        <v>224</v>
      </c>
      <c r="D106" s="163" t="s">
        <v>241</v>
      </c>
      <c r="E106" s="347">
        <v>129</v>
      </c>
      <c r="F106" s="370">
        <f>прил.8!G21</f>
        <v>675.3</v>
      </c>
      <c r="G106" s="328">
        <f>G109</f>
        <v>3.6</v>
      </c>
      <c r="H106" s="328">
        <f t="shared" si="8"/>
        <v>678.9</v>
      </c>
      <c r="I106" s="349"/>
      <c r="J106" s="349">
        <f t="shared" si="9"/>
        <v>678.9</v>
      </c>
    </row>
    <row r="107" spans="1:10" ht="31.5" x14ac:dyDescent="0.25">
      <c r="A107" s="376" t="s">
        <v>247</v>
      </c>
      <c r="B107" s="369" t="s">
        <v>248</v>
      </c>
      <c r="C107" s="163" t="s">
        <v>224</v>
      </c>
      <c r="D107" s="163" t="s">
        <v>241</v>
      </c>
      <c r="E107" s="347" t="s">
        <v>227</v>
      </c>
      <c r="F107" s="370">
        <f>F108+F109+F110</f>
        <v>710.7</v>
      </c>
      <c r="G107" s="328"/>
      <c r="H107" s="328">
        <f t="shared" si="8"/>
        <v>710.7</v>
      </c>
      <c r="I107" s="349"/>
      <c r="J107" s="349">
        <f t="shared" si="9"/>
        <v>710.7</v>
      </c>
    </row>
    <row r="108" spans="1:10" ht="47.25" x14ac:dyDescent="0.25">
      <c r="A108" s="345" t="s">
        <v>249</v>
      </c>
      <c r="B108" s="369" t="s">
        <v>248</v>
      </c>
      <c r="C108" s="163" t="s">
        <v>224</v>
      </c>
      <c r="D108" s="163" t="s">
        <v>241</v>
      </c>
      <c r="E108" s="347">
        <v>244</v>
      </c>
      <c r="F108" s="370">
        <f>прил.8!G23</f>
        <v>355.5</v>
      </c>
      <c r="G108" s="328"/>
      <c r="H108" s="328">
        <f t="shared" si="8"/>
        <v>355.5</v>
      </c>
      <c r="I108" s="349"/>
      <c r="J108" s="349">
        <f t="shared" si="9"/>
        <v>355.5</v>
      </c>
    </row>
    <row r="109" spans="1:10" ht="31.5" x14ac:dyDescent="0.25">
      <c r="A109" s="377" t="s">
        <v>250</v>
      </c>
      <c r="B109" s="369" t="s">
        <v>248</v>
      </c>
      <c r="C109" s="163" t="s">
        <v>224</v>
      </c>
      <c r="D109" s="163" t="s">
        <v>241</v>
      </c>
      <c r="E109" s="347">
        <v>851</v>
      </c>
      <c r="F109" s="370">
        <f>прил.8!G24</f>
        <v>355.2</v>
      </c>
      <c r="G109" s="328">
        <f>G110</f>
        <v>3.6</v>
      </c>
      <c r="H109" s="328">
        <f t="shared" si="8"/>
        <v>358.8</v>
      </c>
      <c r="I109" s="349"/>
      <c r="J109" s="349">
        <f t="shared" si="9"/>
        <v>358.8</v>
      </c>
    </row>
    <row r="110" spans="1:10" ht="32.1" customHeight="1" x14ac:dyDescent="0.25">
      <c r="A110" s="377" t="s">
        <v>251</v>
      </c>
      <c r="B110" s="369" t="s">
        <v>248</v>
      </c>
      <c r="C110" s="163" t="s">
        <v>224</v>
      </c>
      <c r="D110" s="163" t="s">
        <v>241</v>
      </c>
      <c r="E110" s="347">
        <v>852</v>
      </c>
      <c r="F110" s="370">
        <v>0</v>
      </c>
      <c r="G110" s="328">
        <f>G122</f>
        <v>3.6</v>
      </c>
      <c r="H110" s="328">
        <f t="shared" si="8"/>
        <v>3.6</v>
      </c>
      <c r="I110" s="349"/>
      <c r="J110" s="349">
        <f t="shared" si="9"/>
        <v>3.6</v>
      </c>
    </row>
    <row r="111" spans="1:10" ht="27.6" hidden="1" customHeight="1" x14ac:dyDescent="0.25">
      <c r="A111" s="378" t="s">
        <v>252</v>
      </c>
      <c r="B111" s="158" t="s">
        <v>254</v>
      </c>
      <c r="C111" s="339" t="s">
        <v>224</v>
      </c>
      <c r="D111" s="342" t="s">
        <v>225</v>
      </c>
      <c r="E111" s="157" t="s">
        <v>227</v>
      </c>
      <c r="F111" s="368">
        <f>F112</f>
        <v>0</v>
      </c>
      <c r="G111" s="328"/>
      <c r="H111" s="328"/>
      <c r="I111" s="349"/>
      <c r="J111" s="349"/>
    </row>
    <row r="112" spans="1:10" ht="44.85" hidden="1" customHeight="1" x14ac:dyDescent="0.25">
      <c r="A112" s="377" t="s">
        <v>255</v>
      </c>
      <c r="B112" s="164" t="s">
        <v>256</v>
      </c>
      <c r="C112" s="346" t="s">
        <v>224</v>
      </c>
      <c r="D112" s="347" t="s">
        <v>253</v>
      </c>
      <c r="E112" s="163" t="s">
        <v>227</v>
      </c>
      <c r="F112" s="370">
        <v>0</v>
      </c>
      <c r="G112" s="328"/>
      <c r="H112" s="328"/>
      <c r="I112" s="349"/>
      <c r="J112" s="349"/>
    </row>
    <row r="113" spans="1:10" ht="30.6" hidden="1" customHeight="1" x14ac:dyDescent="0.25">
      <c r="A113" s="377" t="s">
        <v>257</v>
      </c>
      <c r="B113" s="164" t="s">
        <v>256</v>
      </c>
      <c r="C113" s="163" t="s">
        <v>224</v>
      </c>
      <c r="D113" s="347" t="s">
        <v>253</v>
      </c>
      <c r="E113" s="164">
        <v>244</v>
      </c>
      <c r="F113" s="370">
        <v>0</v>
      </c>
      <c r="G113" s="328"/>
      <c r="H113" s="328"/>
      <c r="I113" s="349"/>
      <c r="J113" s="349"/>
    </row>
    <row r="114" spans="1:10" ht="29.85" hidden="1" customHeight="1" x14ac:dyDescent="0.25">
      <c r="A114" s="338" t="s">
        <v>258</v>
      </c>
      <c r="B114" s="158" t="s">
        <v>226</v>
      </c>
      <c r="C114" s="163" t="s">
        <v>224</v>
      </c>
      <c r="D114" s="342" t="s">
        <v>253</v>
      </c>
      <c r="E114" s="157" t="s">
        <v>227</v>
      </c>
      <c r="F114" s="367">
        <v>0</v>
      </c>
      <c r="G114" s="328"/>
      <c r="H114" s="328"/>
      <c r="I114" s="349"/>
      <c r="J114" s="349"/>
    </row>
    <row r="115" spans="1:10" ht="40.35" hidden="1" customHeight="1" x14ac:dyDescent="0.25">
      <c r="A115" s="379" t="s">
        <v>260</v>
      </c>
      <c r="B115" s="158" t="s">
        <v>261</v>
      </c>
      <c r="C115" s="157" t="s">
        <v>224</v>
      </c>
      <c r="D115" s="342" t="s">
        <v>259</v>
      </c>
      <c r="E115" s="157" t="s">
        <v>262</v>
      </c>
      <c r="F115" s="367">
        <v>0</v>
      </c>
      <c r="G115" s="328"/>
      <c r="H115" s="328"/>
      <c r="I115" s="349"/>
      <c r="J115" s="349"/>
    </row>
    <row r="116" spans="1:10" ht="18.600000000000001" hidden="1" customHeight="1" x14ac:dyDescent="0.25">
      <c r="A116" s="361" t="s">
        <v>263</v>
      </c>
      <c r="B116" s="164" t="s">
        <v>264</v>
      </c>
      <c r="C116" s="163" t="s">
        <v>224</v>
      </c>
      <c r="D116" s="347" t="s">
        <v>259</v>
      </c>
      <c r="E116" s="163" t="s">
        <v>262</v>
      </c>
      <c r="F116" s="380">
        <f>F117</f>
        <v>0</v>
      </c>
      <c r="G116" s="328"/>
      <c r="H116" s="328"/>
      <c r="I116" s="349"/>
      <c r="J116" s="349"/>
    </row>
    <row r="117" spans="1:10" ht="19.350000000000001" hidden="1" customHeight="1" x14ac:dyDescent="0.25">
      <c r="A117" s="80" t="s">
        <v>265</v>
      </c>
      <c r="B117" s="164" t="s">
        <v>266</v>
      </c>
      <c r="C117" s="163" t="s">
        <v>224</v>
      </c>
      <c r="D117" s="347" t="s">
        <v>259</v>
      </c>
      <c r="E117" s="163" t="s">
        <v>227</v>
      </c>
      <c r="F117" s="380">
        <f>F118+F120</f>
        <v>0</v>
      </c>
      <c r="G117" s="328"/>
      <c r="H117" s="328"/>
      <c r="I117" s="349"/>
      <c r="J117" s="349"/>
    </row>
    <row r="118" spans="1:10" ht="19.350000000000001" hidden="1" customHeight="1" x14ac:dyDescent="0.25">
      <c r="A118" s="80" t="s">
        <v>267</v>
      </c>
      <c r="B118" s="164" t="s">
        <v>268</v>
      </c>
      <c r="C118" s="163" t="s">
        <v>224</v>
      </c>
      <c r="D118" s="347" t="s">
        <v>259</v>
      </c>
      <c r="E118" s="163" t="s">
        <v>227</v>
      </c>
      <c r="F118" s="380">
        <f>F119</f>
        <v>0</v>
      </c>
      <c r="G118" s="328"/>
      <c r="H118" s="328"/>
      <c r="I118" s="349"/>
      <c r="J118" s="349"/>
    </row>
    <row r="119" spans="1:10" ht="20.100000000000001" hidden="1" customHeight="1" x14ac:dyDescent="0.25">
      <c r="A119" s="80" t="s">
        <v>269</v>
      </c>
      <c r="B119" s="164" t="s">
        <v>268</v>
      </c>
      <c r="C119" s="163" t="s">
        <v>224</v>
      </c>
      <c r="D119" s="347" t="s">
        <v>259</v>
      </c>
      <c r="E119" s="163" t="s">
        <v>270</v>
      </c>
      <c r="F119" s="380"/>
      <c r="G119" s="328"/>
      <c r="H119" s="328"/>
      <c r="I119" s="349"/>
      <c r="J119" s="349"/>
    </row>
    <row r="120" spans="1:10" ht="19.350000000000001" hidden="1" customHeight="1" x14ac:dyDescent="0.25">
      <c r="A120" s="80" t="s">
        <v>271</v>
      </c>
      <c r="B120" s="164" t="s">
        <v>272</v>
      </c>
      <c r="C120" s="163" t="s">
        <v>224</v>
      </c>
      <c r="D120" s="347" t="s">
        <v>259</v>
      </c>
      <c r="E120" s="163" t="s">
        <v>227</v>
      </c>
      <c r="F120" s="380">
        <f>F121</f>
        <v>0</v>
      </c>
      <c r="G120" s="328"/>
      <c r="H120" s="328"/>
      <c r="I120" s="349"/>
      <c r="J120" s="349"/>
    </row>
    <row r="121" spans="1:10" ht="14.85" hidden="1" customHeight="1" x14ac:dyDescent="0.25">
      <c r="A121" s="80" t="s">
        <v>269</v>
      </c>
      <c r="B121" s="164" t="s">
        <v>272</v>
      </c>
      <c r="C121" s="163" t="s">
        <v>224</v>
      </c>
      <c r="D121" s="347" t="s">
        <v>259</v>
      </c>
      <c r="E121" s="163" t="s">
        <v>270</v>
      </c>
      <c r="F121" s="380">
        <v>0</v>
      </c>
      <c r="G121" s="328"/>
      <c r="H121" s="328"/>
      <c r="I121" s="349"/>
      <c r="J121" s="349"/>
    </row>
    <row r="122" spans="1:10" ht="14.85" customHeight="1" x14ac:dyDescent="0.25">
      <c r="A122" s="144" t="s">
        <v>460</v>
      </c>
      <c r="B122" s="121" t="s">
        <v>248</v>
      </c>
      <c r="C122" s="163" t="s">
        <v>224</v>
      </c>
      <c r="D122" s="347" t="s">
        <v>241</v>
      </c>
      <c r="E122" s="163" t="s">
        <v>274</v>
      </c>
      <c r="F122" s="380">
        <v>0</v>
      </c>
      <c r="G122" s="328">
        <v>3.6</v>
      </c>
      <c r="H122" s="328">
        <f t="shared" ref="H122:H139" si="10">F122+G122</f>
        <v>3.6</v>
      </c>
      <c r="I122" s="349"/>
      <c r="J122" s="349">
        <f t="shared" ref="J122:J139" si="11">H122+I122</f>
        <v>3.6</v>
      </c>
    </row>
    <row r="123" spans="1:10" ht="15.75" x14ac:dyDescent="0.25">
      <c r="A123" s="114" t="s">
        <v>275</v>
      </c>
      <c r="B123" s="127"/>
      <c r="C123" s="115" t="s">
        <v>224</v>
      </c>
      <c r="D123" s="115" t="s">
        <v>276</v>
      </c>
      <c r="E123" s="120"/>
      <c r="F123" s="381" t="str">
        <f>F124</f>
        <v>48,4</v>
      </c>
      <c r="G123" s="328"/>
      <c r="H123" s="329">
        <f t="shared" si="10"/>
        <v>48.4</v>
      </c>
      <c r="I123" s="349"/>
      <c r="J123" s="330">
        <f t="shared" si="11"/>
        <v>48.4</v>
      </c>
    </row>
    <row r="124" spans="1:10" ht="15.75" x14ac:dyDescent="0.25">
      <c r="A124" s="144" t="s">
        <v>277</v>
      </c>
      <c r="B124" s="145">
        <v>9900000000</v>
      </c>
      <c r="C124" s="120" t="s">
        <v>224</v>
      </c>
      <c r="D124" s="120" t="s">
        <v>276</v>
      </c>
      <c r="E124" s="115"/>
      <c r="F124" s="382" t="str">
        <f>F125</f>
        <v>48,4</v>
      </c>
      <c r="G124" s="328"/>
      <c r="H124" s="328">
        <f t="shared" si="10"/>
        <v>48.4</v>
      </c>
      <c r="I124" s="349"/>
      <c r="J124" s="349">
        <f t="shared" si="11"/>
        <v>48.4</v>
      </c>
    </row>
    <row r="125" spans="1:10" ht="47.25" x14ac:dyDescent="0.25">
      <c r="A125" s="144" t="s">
        <v>267</v>
      </c>
      <c r="B125" s="127" t="s">
        <v>278</v>
      </c>
      <c r="C125" s="120" t="s">
        <v>224</v>
      </c>
      <c r="D125" s="120" t="s">
        <v>276</v>
      </c>
      <c r="E125" s="120"/>
      <c r="F125" s="382" t="str">
        <f>F126</f>
        <v>48,4</v>
      </c>
      <c r="G125" s="328"/>
      <c r="H125" s="328">
        <f t="shared" si="10"/>
        <v>48.4</v>
      </c>
      <c r="I125" s="349"/>
      <c r="J125" s="349">
        <f t="shared" si="11"/>
        <v>48.4</v>
      </c>
    </row>
    <row r="126" spans="1:10" ht="47.25" x14ac:dyDescent="0.25">
      <c r="A126" s="144" t="s">
        <v>279</v>
      </c>
      <c r="B126" s="127" t="s">
        <v>280</v>
      </c>
      <c r="C126" s="120" t="s">
        <v>224</v>
      </c>
      <c r="D126" s="120" t="s">
        <v>276</v>
      </c>
      <c r="E126" s="120"/>
      <c r="F126" s="382" t="str">
        <f>F127</f>
        <v>48,4</v>
      </c>
      <c r="G126" s="328"/>
      <c r="H126" s="328">
        <f t="shared" si="10"/>
        <v>48.4</v>
      </c>
      <c r="I126" s="349"/>
      <c r="J126" s="349">
        <f t="shared" si="11"/>
        <v>48.4</v>
      </c>
    </row>
    <row r="127" spans="1:10" ht="15.75" x14ac:dyDescent="0.25">
      <c r="A127" s="144" t="s">
        <v>281</v>
      </c>
      <c r="B127" s="127" t="s">
        <v>280</v>
      </c>
      <c r="C127" s="120" t="s">
        <v>224</v>
      </c>
      <c r="D127" s="120" t="s">
        <v>276</v>
      </c>
      <c r="E127" s="120" t="s">
        <v>282</v>
      </c>
      <c r="F127" s="382" t="str">
        <f>F128</f>
        <v>48,4</v>
      </c>
      <c r="G127" s="328"/>
      <c r="H127" s="328">
        <f t="shared" si="10"/>
        <v>48.4</v>
      </c>
      <c r="I127" s="349"/>
      <c r="J127" s="349">
        <f t="shared" si="11"/>
        <v>48.4</v>
      </c>
    </row>
    <row r="128" spans="1:10" ht="15.75" x14ac:dyDescent="0.25">
      <c r="A128" s="144" t="s">
        <v>283</v>
      </c>
      <c r="B128" s="127" t="s">
        <v>280</v>
      </c>
      <c r="C128" s="120" t="s">
        <v>224</v>
      </c>
      <c r="D128" s="120" t="s">
        <v>276</v>
      </c>
      <c r="E128" s="120" t="s">
        <v>284</v>
      </c>
      <c r="F128" s="383" t="s">
        <v>490</v>
      </c>
      <c r="G128" s="328"/>
      <c r="H128" s="328">
        <f t="shared" si="10"/>
        <v>48.4</v>
      </c>
      <c r="I128" s="349"/>
      <c r="J128" s="349">
        <f t="shared" si="11"/>
        <v>48.4</v>
      </c>
    </row>
    <row r="129" spans="1:10" ht="15.75" x14ac:dyDescent="0.25">
      <c r="A129" s="384" t="s">
        <v>285</v>
      </c>
      <c r="B129" s="15" t="s">
        <v>286</v>
      </c>
      <c r="C129" s="157" t="s">
        <v>225</v>
      </c>
      <c r="D129" s="385" t="s">
        <v>225</v>
      </c>
      <c r="E129" s="385" t="s">
        <v>227</v>
      </c>
      <c r="F129" s="368">
        <f>F130</f>
        <v>1364.7999999999997</v>
      </c>
      <c r="G129" s="328"/>
      <c r="H129" s="329">
        <f t="shared" si="10"/>
        <v>1364.7999999999997</v>
      </c>
      <c r="I129" s="349"/>
      <c r="J129" s="330">
        <f t="shared" si="11"/>
        <v>1364.7999999999997</v>
      </c>
    </row>
    <row r="130" spans="1:10" ht="31.5" x14ac:dyDescent="0.25">
      <c r="A130" s="386" t="s">
        <v>287</v>
      </c>
      <c r="B130" s="12" t="s">
        <v>226</v>
      </c>
      <c r="C130" s="163" t="s">
        <v>229</v>
      </c>
      <c r="D130" s="387" t="s">
        <v>288</v>
      </c>
      <c r="E130" s="387" t="s">
        <v>227</v>
      </c>
      <c r="F130" s="370">
        <f>F131</f>
        <v>1364.7999999999997</v>
      </c>
      <c r="G130" s="328"/>
      <c r="H130" s="328">
        <f t="shared" si="10"/>
        <v>1364.7999999999997</v>
      </c>
      <c r="I130" s="349"/>
      <c r="J130" s="349">
        <f t="shared" si="11"/>
        <v>1364.7999999999997</v>
      </c>
    </row>
    <row r="131" spans="1:10" ht="15.75" x14ac:dyDescent="0.25">
      <c r="A131" s="386" t="s">
        <v>289</v>
      </c>
      <c r="B131" s="12" t="s">
        <v>290</v>
      </c>
      <c r="C131" s="163" t="s">
        <v>229</v>
      </c>
      <c r="D131" s="387" t="s">
        <v>288</v>
      </c>
      <c r="E131" s="387" t="s">
        <v>227</v>
      </c>
      <c r="F131" s="370">
        <f>F132</f>
        <v>1364.7999999999997</v>
      </c>
      <c r="G131" s="328"/>
      <c r="H131" s="328">
        <f t="shared" si="10"/>
        <v>1364.7999999999997</v>
      </c>
      <c r="I131" s="349"/>
      <c r="J131" s="349">
        <f t="shared" si="11"/>
        <v>1364.7999999999997</v>
      </c>
    </row>
    <row r="132" spans="1:10" ht="31.5" x14ac:dyDescent="0.25">
      <c r="A132" s="386" t="s">
        <v>291</v>
      </c>
      <c r="B132" s="12" t="s">
        <v>292</v>
      </c>
      <c r="C132" s="163" t="s">
        <v>229</v>
      </c>
      <c r="D132" s="387" t="s">
        <v>288</v>
      </c>
      <c r="E132" s="387" t="s">
        <v>227</v>
      </c>
      <c r="F132" s="370">
        <f>F133</f>
        <v>1364.7999999999997</v>
      </c>
      <c r="G132" s="328"/>
      <c r="H132" s="328">
        <f t="shared" si="10"/>
        <v>1364.7999999999997</v>
      </c>
      <c r="I132" s="349"/>
      <c r="J132" s="349">
        <f t="shared" si="11"/>
        <v>1364.7999999999997</v>
      </c>
    </row>
    <row r="133" spans="1:10" ht="47.25" x14ac:dyDescent="0.25">
      <c r="A133" s="386" t="s">
        <v>293</v>
      </c>
      <c r="B133" s="12" t="s">
        <v>294</v>
      </c>
      <c r="C133" s="163" t="s">
        <v>229</v>
      </c>
      <c r="D133" s="387" t="s">
        <v>288</v>
      </c>
      <c r="E133" s="387" t="s">
        <v>227</v>
      </c>
      <c r="F133" s="370">
        <f>F134+F137</f>
        <v>1364.7999999999997</v>
      </c>
      <c r="G133" s="328"/>
      <c r="H133" s="328">
        <f t="shared" si="10"/>
        <v>1364.7999999999997</v>
      </c>
      <c r="I133" s="349"/>
      <c r="J133" s="349">
        <f t="shared" si="11"/>
        <v>1364.7999999999997</v>
      </c>
    </row>
    <row r="134" spans="1:10" ht="47.25" x14ac:dyDescent="0.25">
      <c r="A134" s="345" t="s">
        <v>236</v>
      </c>
      <c r="B134" s="12" t="s">
        <v>294</v>
      </c>
      <c r="C134" s="163" t="s">
        <v>229</v>
      </c>
      <c r="D134" s="387" t="s">
        <v>288</v>
      </c>
      <c r="E134" s="387" t="s">
        <v>237</v>
      </c>
      <c r="F134" s="370">
        <f>F135+F136</f>
        <v>1075.6999999999998</v>
      </c>
      <c r="G134" s="328"/>
      <c r="H134" s="328">
        <f t="shared" si="10"/>
        <v>1075.6999999999998</v>
      </c>
      <c r="I134" s="349"/>
      <c r="J134" s="349">
        <f t="shared" si="11"/>
        <v>1075.6999999999998</v>
      </c>
    </row>
    <row r="135" spans="1:10" ht="47.25" x14ac:dyDescent="0.25">
      <c r="A135" s="386" t="s">
        <v>295</v>
      </c>
      <c r="B135" s="12" t="s">
        <v>294</v>
      </c>
      <c r="C135" s="163" t="s">
        <v>229</v>
      </c>
      <c r="D135" s="387" t="s">
        <v>288</v>
      </c>
      <c r="E135" s="12">
        <v>121</v>
      </c>
      <c r="F135" s="370">
        <f>прил.8!G61</f>
        <v>570.49999999999989</v>
      </c>
      <c r="G135" s="328"/>
      <c r="H135" s="328">
        <f t="shared" si="10"/>
        <v>570.49999999999989</v>
      </c>
      <c r="I135" s="349"/>
      <c r="J135" s="349">
        <f t="shared" si="11"/>
        <v>570.49999999999989</v>
      </c>
    </row>
    <row r="136" spans="1:10" ht="94.5" x14ac:dyDescent="0.25">
      <c r="A136" s="386" t="s">
        <v>239</v>
      </c>
      <c r="B136" s="12" t="s">
        <v>294</v>
      </c>
      <c r="C136" s="163" t="s">
        <v>229</v>
      </c>
      <c r="D136" s="387" t="s">
        <v>288</v>
      </c>
      <c r="E136" s="12">
        <v>129</v>
      </c>
      <c r="F136" s="370">
        <f>прил.8!G62</f>
        <v>505.19999999999993</v>
      </c>
      <c r="G136" s="328"/>
      <c r="H136" s="328">
        <f t="shared" si="10"/>
        <v>505.19999999999993</v>
      </c>
      <c r="I136" s="349"/>
      <c r="J136" s="349">
        <f t="shared" si="11"/>
        <v>505.19999999999993</v>
      </c>
    </row>
    <row r="137" spans="1:10" ht="47.25" x14ac:dyDescent="0.25">
      <c r="A137" s="386" t="s">
        <v>249</v>
      </c>
      <c r="B137" s="12" t="s">
        <v>294</v>
      </c>
      <c r="C137" s="163" t="s">
        <v>229</v>
      </c>
      <c r="D137" s="387" t="s">
        <v>288</v>
      </c>
      <c r="E137" s="12">
        <v>244</v>
      </c>
      <c r="F137" s="370">
        <f>прил.8!G63</f>
        <v>289.09999999999997</v>
      </c>
      <c r="G137" s="328"/>
      <c r="H137" s="328">
        <f t="shared" si="10"/>
        <v>289.09999999999997</v>
      </c>
      <c r="I137" s="349"/>
      <c r="J137" s="349">
        <f t="shared" si="11"/>
        <v>289.09999999999997</v>
      </c>
    </row>
    <row r="138" spans="1:10" ht="63" x14ac:dyDescent="0.25">
      <c r="A138" s="338" t="s">
        <v>296</v>
      </c>
      <c r="B138" s="15" t="s">
        <v>226</v>
      </c>
      <c r="C138" s="157" t="s">
        <v>288</v>
      </c>
      <c r="D138" s="385" t="s">
        <v>298</v>
      </c>
      <c r="E138" s="157" t="s">
        <v>227</v>
      </c>
      <c r="F138" s="368">
        <f>F139</f>
        <v>5</v>
      </c>
      <c r="G138" s="328"/>
      <c r="H138" s="329">
        <f t="shared" si="10"/>
        <v>5</v>
      </c>
      <c r="I138" s="349"/>
      <c r="J138" s="330">
        <f t="shared" si="11"/>
        <v>5</v>
      </c>
    </row>
    <row r="139" spans="1:10" ht="63" x14ac:dyDescent="0.25">
      <c r="A139" s="386" t="s">
        <v>297</v>
      </c>
      <c r="B139" s="12" t="s">
        <v>226</v>
      </c>
      <c r="C139" s="163" t="s">
        <v>288</v>
      </c>
      <c r="D139" s="387" t="s">
        <v>298</v>
      </c>
      <c r="E139" s="163" t="s">
        <v>227</v>
      </c>
      <c r="F139" s="370">
        <f>F140+F142</f>
        <v>5</v>
      </c>
      <c r="G139" s="328"/>
      <c r="H139" s="328">
        <f t="shared" si="10"/>
        <v>5</v>
      </c>
      <c r="I139" s="349"/>
      <c r="J139" s="349">
        <f t="shared" si="11"/>
        <v>5</v>
      </c>
    </row>
    <row r="140" spans="1:10" ht="63" hidden="1" x14ac:dyDescent="0.25">
      <c r="A140" s="386" t="s">
        <v>299</v>
      </c>
      <c r="B140" s="12" t="s">
        <v>300</v>
      </c>
      <c r="C140" s="163" t="s">
        <v>288</v>
      </c>
      <c r="D140" s="387" t="s">
        <v>298</v>
      </c>
      <c r="E140" s="163" t="s">
        <v>227</v>
      </c>
      <c r="F140" s="370">
        <f>F141</f>
        <v>0</v>
      </c>
      <c r="G140" s="328"/>
      <c r="H140" s="328"/>
      <c r="I140" s="349"/>
      <c r="J140" s="349"/>
    </row>
    <row r="141" spans="1:10" ht="63" hidden="1" x14ac:dyDescent="0.25">
      <c r="A141" s="386" t="s">
        <v>301</v>
      </c>
      <c r="B141" s="12" t="s">
        <v>300</v>
      </c>
      <c r="C141" s="163" t="s">
        <v>288</v>
      </c>
      <c r="D141" s="387" t="s">
        <v>298</v>
      </c>
      <c r="E141" s="163" t="s">
        <v>270</v>
      </c>
      <c r="F141" s="370">
        <v>0</v>
      </c>
      <c r="G141" s="328"/>
      <c r="H141" s="328"/>
      <c r="I141" s="349"/>
      <c r="J141" s="349"/>
    </row>
    <row r="142" spans="1:10" ht="31.5" x14ac:dyDescent="0.25">
      <c r="A142" s="377" t="s">
        <v>302</v>
      </c>
      <c r="B142" s="12" t="s">
        <v>278</v>
      </c>
      <c r="C142" s="163" t="s">
        <v>288</v>
      </c>
      <c r="D142" s="387" t="s">
        <v>298</v>
      </c>
      <c r="E142" s="163" t="s">
        <v>227</v>
      </c>
      <c r="F142" s="370">
        <f>F143</f>
        <v>5</v>
      </c>
      <c r="G142" s="328"/>
      <c r="H142" s="328">
        <f>F142+G142</f>
        <v>5</v>
      </c>
      <c r="I142" s="349"/>
      <c r="J142" s="349">
        <f>H142+I142</f>
        <v>5</v>
      </c>
    </row>
    <row r="143" spans="1:10" ht="15.75" x14ac:dyDescent="0.25">
      <c r="A143" s="377" t="s">
        <v>303</v>
      </c>
      <c r="B143" s="12" t="s">
        <v>254</v>
      </c>
      <c r="C143" s="163" t="s">
        <v>288</v>
      </c>
      <c r="D143" s="387" t="s">
        <v>298</v>
      </c>
      <c r="E143" s="163" t="s">
        <v>227</v>
      </c>
      <c r="F143" s="370">
        <f>F144</f>
        <v>5</v>
      </c>
      <c r="G143" s="328"/>
      <c r="H143" s="328">
        <f>F143+G143</f>
        <v>5</v>
      </c>
      <c r="I143" s="349"/>
      <c r="J143" s="349">
        <f>H143+I143</f>
        <v>5</v>
      </c>
    </row>
    <row r="144" spans="1:10" ht="78.75" x14ac:dyDescent="0.25">
      <c r="A144" s="388" t="s">
        <v>304</v>
      </c>
      <c r="B144" s="12" t="s">
        <v>305</v>
      </c>
      <c r="C144" s="163" t="s">
        <v>288</v>
      </c>
      <c r="D144" s="387" t="s">
        <v>298</v>
      </c>
      <c r="E144" s="163" t="s">
        <v>227</v>
      </c>
      <c r="F144" s="370">
        <f>F145</f>
        <v>5</v>
      </c>
      <c r="G144" s="328"/>
      <c r="H144" s="328">
        <f>F144+G144</f>
        <v>5</v>
      </c>
      <c r="I144" s="349"/>
      <c r="J144" s="349">
        <f>H144+I144</f>
        <v>5</v>
      </c>
    </row>
    <row r="145" spans="1:10" ht="63" x14ac:dyDescent="0.25">
      <c r="A145" s="377" t="s">
        <v>301</v>
      </c>
      <c r="B145" s="12" t="s">
        <v>305</v>
      </c>
      <c r="C145" s="163" t="s">
        <v>288</v>
      </c>
      <c r="D145" s="387" t="s">
        <v>298</v>
      </c>
      <c r="E145" s="163" t="s">
        <v>270</v>
      </c>
      <c r="F145" s="370">
        <f>прил.8!G71</f>
        <v>5</v>
      </c>
      <c r="G145" s="328"/>
      <c r="H145" s="328">
        <f>F145+G145</f>
        <v>5</v>
      </c>
      <c r="I145" s="349"/>
      <c r="J145" s="349">
        <f>H145+I145</f>
        <v>5</v>
      </c>
    </row>
    <row r="146" spans="1:10" ht="15.75" hidden="1" x14ac:dyDescent="0.25">
      <c r="A146" s="384" t="s">
        <v>334</v>
      </c>
      <c r="B146" s="158" t="s">
        <v>254</v>
      </c>
      <c r="C146" s="342" t="s">
        <v>241</v>
      </c>
      <c r="D146" s="342" t="s">
        <v>442</v>
      </c>
      <c r="E146" s="342" t="s">
        <v>227</v>
      </c>
      <c r="F146" s="368">
        <f>F147</f>
        <v>0</v>
      </c>
      <c r="G146" s="328"/>
      <c r="H146" s="328"/>
      <c r="I146" s="349"/>
      <c r="J146" s="349"/>
    </row>
    <row r="147" spans="1:10" ht="15.75" hidden="1" x14ac:dyDescent="0.25">
      <c r="A147" s="345" t="s">
        <v>335</v>
      </c>
      <c r="B147" s="53" t="s">
        <v>336</v>
      </c>
      <c r="C147" s="347" t="s">
        <v>241</v>
      </c>
      <c r="D147" s="389" t="s">
        <v>442</v>
      </c>
      <c r="E147" s="347" t="s">
        <v>227</v>
      </c>
      <c r="F147" s="370">
        <f>F148</f>
        <v>0</v>
      </c>
      <c r="G147" s="328"/>
      <c r="H147" s="328"/>
      <c r="I147" s="349"/>
      <c r="J147" s="349"/>
    </row>
    <row r="148" spans="1:10" ht="63" hidden="1" x14ac:dyDescent="0.25">
      <c r="A148" s="345" t="s">
        <v>301</v>
      </c>
      <c r="B148" s="164" t="s">
        <v>337</v>
      </c>
      <c r="C148" s="347" t="s">
        <v>241</v>
      </c>
      <c r="D148" s="347" t="s">
        <v>442</v>
      </c>
      <c r="E148" s="164">
        <v>244</v>
      </c>
      <c r="F148" s="370">
        <v>0</v>
      </c>
      <c r="G148" s="328"/>
      <c r="H148" s="328"/>
      <c r="I148" s="349"/>
      <c r="J148" s="349"/>
    </row>
    <row r="149" spans="1:10" ht="15.75" x14ac:dyDescent="0.25">
      <c r="A149" s="341" t="s">
        <v>409</v>
      </c>
      <c r="B149" s="158" t="s">
        <v>226</v>
      </c>
      <c r="C149" s="342" t="s">
        <v>415</v>
      </c>
      <c r="D149" s="342" t="s">
        <v>224</v>
      </c>
      <c r="E149" s="342" t="s">
        <v>227</v>
      </c>
      <c r="F149" s="368">
        <f>F150</f>
        <v>348</v>
      </c>
      <c r="G149" s="329">
        <v>132</v>
      </c>
      <c r="H149" s="329">
        <f t="shared" ref="H149:H154" si="12">F149+G149</f>
        <v>480</v>
      </c>
      <c r="I149" s="349"/>
      <c r="J149" s="330">
        <f t="shared" ref="J149:J154" si="13">H149+I149</f>
        <v>480</v>
      </c>
    </row>
    <row r="150" spans="1:10" ht="15.75" x14ac:dyDescent="0.25">
      <c r="A150" s="341" t="s">
        <v>410</v>
      </c>
      <c r="B150" s="158" t="s">
        <v>226</v>
      </c>
      <c r="C150" s="342" t="s">
        <v>415</v>
      </c>
      <c r="D150" s="342" t="s">
        <v>224</v>
      </c>
      <c r="E150" s="342" t="s">
        <v>227</v>
      </c>
      <c r="F150" s="368">
        <f>F151</f>
        <v>348</v>
      </c>
      <c r="G150" s="329">
        <f>G149</f>
        <v>132</v>
      </c>
      <c r="H150" s="329">
        <f t="shared" si="12"/>
        <v>480</v>
      </c>
      <c r="I150" s="349"/>
      <c r="J150" s="330">
        <f t="shared" si="13"/>
        <v>480</v>
      </c>
    </row>
    <row r="151" spans="1:10" ht="31.5" x14ac:dyDescent="0.25">
      <c r="A151" s="345" t="s">
        <v>302</v>
      </c>
      <c r="B151" s="164" t="s">
        <v>278</v>
      </c>
      <c r="C151" s="347" t="s">
        <v>415</v>
      </c>
      <c r="D151" s="347" t="s">
        <v>224</v>
      </c>
      <c r="E151" s="347" t="s">
        <v>227</v>
      </c>
      <c r="F151" s="370">
        <f>F152</f>
        <v>348</v>
      </c>
      <c r="G151" s="328">
        <f>G150</f>
        <v>132</v>
      </c>
      <c r="H151" s="328">
        <f t="shared" si="12"/>
        <v>480</v>
      </c>
      <c r="I151" s="349"/>
      <c r="J151" s="349">
        <f t="shared" si="13"/>
        <v>480</v>
      </c>
    </row>
    <row r="152" spans="1:10" ht="15.75" x14ac:dyDescent="0.25">
      <c r="A152" s="345" t="s">
        <v>334</v>
      </c>
      <c r="B152" s="164" t="s">
        <v>254</v>
      </c>
      <c r="C152" s="347" t="s">
        <v>415</v>
      </c>
      <c r="D152" s="347" t="s">
        <v>224</v>
      </c>
      <c r="E152" s="347" t="s">
        <v>227</v>
      </c>
      <c r="F152" s="370">
        <f>F153</f>
        <v>348</v>
      </c>
      <c r="G152" s="328">
        <f>G151</f>
        <v>132</v>
      </c>
      <c r="H152" s="328">
        <f t="shared" si="12"/>
        <v>480</v>
      </c>
      <c r="I152" s="349"/>
      <c r="J152" s="349">
        <f t="shared" si="13"/>
        <v>480</v>
      </c>
    </row>
    <row r="153" spans="1:10" ht="63" x14ac:dyDescent="0.25">
      <c r="A153" s="386" t="s">
        <v>411</v>
      </c>
      <c r="B153" s="164" t="s">
        <v>412</v>
      </c>
      <c r="C153" s="347" t="s">
        <v>415</v>
      </c>
      <c r="D153" s="347" t="s">
        <v>224</v>
      </c>
      <c r="E153" s="347" t="s">
        <v>227</v>
      </c>
      <c r="F153" s="370">
        <f>F154</f>
        <v>348</v>
      </c>
      <c r="G153" s="328">
        <f>G152</f>
        <v>132</v>
      </c>
      <c r="H153" s="328">
        <f t="shared" si="12"/>
        <v>480</v>
      </c>
      <c r="I153" s="349"/>
      <c r="J153" s="349">
        <f t="shared" si="13"/>
        <v>480</v>
      </c>
    </row>
    <row r="154" spans="1:10" ht="47.25" x14ac:dyDescent="0.25">
      <c r="A154" s="386" t="s">
        <v>413</v>
      </c>
      <c r="B154" s="12" t="s">
        <v>412</v>
      </c>
      <c r="C154" s="347" t="s">
        <v>415</v>
      </c>
      <c r="D154" s="347" t="s">
        <v>224</v>
      </c>
      <c r="E154" s="12">
        <v>312</v>
      </c>
      <c r="F154" s="370">
        <f>прил.8!G220</f>
        <v>348</v>
      </c>
      <c r="G154" s="328">
        <f>G153</f>
        <v>132</v>
      </c>
      <c r="H154" s="328">
        <f t="shared" si="12"/>
        <v>480</v>
      </c>
      <c r="I154" s="349"/>
      <c r="J154" s="349">
        <f t="shared" si="13"/>
        <v>480</v>
      </c>
    </row>
    <row r="155" spans="1:10" ht="15.75" hidden="1" x14ac:dyDescent="0.25">
      <c r="A155" s="384" t="s">
        <v>421</v>
      </c>
      <c r="B155" s="15" t="s">
        <v>226</v>
      </c>
      <c r="C155" s="342" t="s">
        <v>276</v>
      </c>
      <c r="D155" s="385" t="s">
        <v>224</v>
      </c>
      <c r="E155" s="385" t="s">
        <v>227</v>
      </c>
      <c r="F155" s="368">
        <f>F156</f>
        <v>0</v>
      </c>
      <c r="G155" s="328"/>
      <c r="H155" s="328"/>
      <c r="I155" s="349"/>
      <c r="J155" s="349"/>
    </row>
    <row r="156" spans="1:10" ht="15.75" hidden="1" x14ac:dyDescent="0.25">
      <c r="A156" s="386" t="s">
        <v>422</v>
      </c>
      <c r="B156" s="12" t="s">
        <v>226</v>
      </c>
      <c r="C156" s="347" t="s">
        <v>276</v>
      </c>
      <c r="D156" s="387" t="s">
        <v>224</v>
      </c>
      <c r="E156" s="387" t="s">
        <v>227</v>
      </c>
      <c r="F156" s="370">
        <f>F157</f>
        <v>0</v>
      </c>
      <c r="G156" s="328"/>
      <c r="H156" s="328"/>
      <c r="I156" s="349"/>
      <c r="J156" s="349"/>
    </row>
    <row r="157" spans="1:10" ht="15.75" hidden="1" x14ac:dyDescent="0.25">
      <c r="A157" s="386" t="s">
        <v>423</v>
      </c>
      <c r="B157" s="12" t="s">
        <v>254</v>
      </c>
      <c r="C157" s="347" t="s">
        <v>276</v>
      </c>
      <c r="D157" s="387" t="s">
        <v>224</v>
      </c>
      <c r="E157" s="387" t="s">
        <v>227</v>
      </c>
      <c r="F157" s="370">
        <f>F158</f>
        <v>0</v>
      </c>
      <c r="G157" s="328"/>
      <c r="H157" s="328"/>
      <c r="I157" s="349"/>
      <c r="J157" s="349"/>
    </row>
    <row r="158" spans="1:10" ht="47.25" hidden="1" x14ac:dyDescent="0.25">
      <c r="A158" s="386" t="s">
        <v>424</v>
      </c>
      <c r="B158" s="12" t="s">
        <v>425</v>
      </c>
      <c r="C158" s="347" t="s">
        <v>276</v>
      </c>
      <c r="D158" s="387" t="s">
        <v>224</v>
      </c>
      <c r="E158" s="387" t="s">
        <v>227</v>
      </c>
      <c r="F158" s="370">
        <f>F159</f>
        <v>0</v>
      </c>
      <c r="G158" s="328"/>
      <c r="H158" s="328"/>
      <c r="I158" s="349"/>
      <c r="J158" s="349"/>
    </row>
    <row r="159" spans="1:10" ht="15.75" hidden="1" x14ac:dyDescent="0.25">
      <c r="A159" s="386" t="s">
        <v>281</v>
      </c>
      <c r="B159" s="12" t="s">
        <v>426</v>
      </c>
      <c r="C159" s="347" t="s">
        <v>276</v>
      </c>
      <c r="D159" s="387" t="s">
        <v>224</v>
      </c>
      <c r="E159" s="387" t="s">
        <v>227</v>
      </c>
      <c r="F159" s="370">
        <f>F160</f>
        <v>0</v>
      </c>
      <c r="G159" s="328"/>
      <c r="H159" s="328"/>
      <c r="I159" s="349"/>
      <c r="J159" s="349"/>
    </row>
    <row r="160" spans="1:10" ht="63" hidden="1" x14ac:dyDescent="0.25">
      <c r="A160" s="386" t="s">
        <v>301</v>
      </c>
      <c r="B160" s="12" t="s">
        <v>426</v>
      </c>
      <c r="C160" s="347" t="s">
        <v>276</v>
      </c>
      <c r="D160" s="387" t="s">
        <v>224</v>
      </c>
      <c r="E160" s="387" t="s">
        <v>270</v>
      </c>
      <c r="F160" s="370">
        <v>0</v>
      </c>
      <c r="G160" s="328"/>
      <c r="H160" s="328"/>
      <c r="I160" s="349"/>
      <c r="J160" s="349"/>
    </row>
    <row r="161" spans="1:10" ht="78.75" x14ac:dyDescent="0.25">
      <c r="A161" s="384" t="s">
        <v>427</v>
      </c>
      <c r="B161" s="15" t="s">
        <v>226</v>
      </c>
      <c r="C161" s="342" t="s">
        <v>307</v>
      </c>
      <c r="D161" s="385" t="s">
        <v>288</v>
      </c>
      <c r="E161" s="385" t="s">
        <v>227</v>
      </c>
      <c r="F161" s="368">
        <f>F162</f>
        <v>228</v>
      </c>
      <c r="G161" s="328"/>
      <c r="H161" s="329">
        <f t="shared" ref="H161:H166" si="14">F161+G161</f>
        <v>228</v>
      </c>
      <c r="I161" s="349"/>
      <c r="J161" s="330">
        <f t="shared" ref="J161:J166" si="15">H161+I161</f>
        <v>228</v>
      </c>
    </row>
    <row r="162" spans="1:10" ht="31.5" x14ac:dyDescent="0.25">
      <c r="A162" s="345" t="s">
        <v>428</v>
      </c>
      <c r="B162" s="164" t="s">
        <v>226</v>
      </c>
      <c r="C162" s="347" t="s">
        <v>307</v>
      </c>
      <c r="D162" s="347" t="s">
        <v>288</v>
      </c>
      <c r="E162" s="347" t="s">
        <v>227</v>
      </c>
      <c r="F162" s="370">
        <f>F163</f>
        <v>228</v>
      </c>
      <c r="G162" s="328"/>
      <c r="H162" s="328">
        <f t="shared" si="14"/>
        <v>228</v>
      </c>
      <c r="I162" s="349"/>
      <c r="J162" s="349">
        <f t="shared" si="15"/>
        <v>228</v>
      </c>
    </row>
    <row r="163" spans="1:10" ht="15.75" x14ac:dyDescent="0.25">
      <c r="A163" s="386" t="s">
        <v>429</v>
      </c>
      <c r="B163" s="12" t="s">
        <v>278</v>
      </c>
      <c r="C163" s="347" t="s">
        <v>307</v>
      </c>
      <c r="D163" s="347" t="s">
        <v>288</v>
      </c>
      <c r="E163" s="347" t="s">
        <v>227</v>
      </c>
      <c r="F163" s="370">
        <f>F164</f>
        <v>228</v>
      </c>
      <c r="G163" s="328"/>
      <c r="H163" s="328">
        <f t="shared" si="14"/>
        <v>228</v>
      </c>
      <c r="I163" s="349"/>
      <c r="J163" s="349">
        <f t="shared" si="15"/>
        <v>228</v>
      </c>
    </row>
    <row r="164" spans="1:10" ht="15.75" x14ac:dyDescent="0.25">
      <c r="A164" s="386" t="s">
        <v>334</v>
      </c>
      <c r="B164" s="12" t="s">
        <v>254</v>
      </c>
      <c r="C164" s="347" t="s">
        <v>307</v>
      </c>
      <c r="D164" s="347" t="s">
        <v>288</v>
      </c>
      <c r="E164" s="347" t="s">
        <v>227</v>
      </c>
      <c r="F164" s="370">
        <f>F165</f>
        <v>228</v>
      </c>
      <c r="G164" s="328"/>
      <c r="H164" s="328">
        <f t="shared" si="14"/>
        <v>228</v>
      </c>
      <c r="I164" s="349"/>
      <c r="J164" s="349">
        <f t="shared" si="15"/>
        <v>228</v>
      </c>
    </row>
    <row r="165" spans="1:10" ht="126" x14ac:dyDescent="0.25">
      <c r="A165" s="386" t="s">
        <v>430</v>
      </c>
      <c r="B165" s="53" t="s">
        <v>431</v>
      </c>
      <c r="C165" s="347" t="s">
        <v>307</v>
      </c>
      <c r="D165" s="347" t="s">
        <v>288</v>
      </c>
      <c r="E165" s="347" t="s">
        <v>227</v>
      </c>
      <c r="F165" s="370">
        <f>F166</f>
        <v>228</v>
      </c>
      <c r="G165" s="328"/>
      <c r="H165" s="328">
        <f t="shared" si="14"/>
        <v>228</v>
      </c>
      <c r="I165" s="349"/>
      <c r="J165" s="349">
        <f t="shared" si="15"/>
        <v>228</v>
      </c>
    </row>
    <row r="166" spans="1:10" ht="15.75" x14ac:dyDescent="0.25">
      <c r="A166" s="386" t="s">
        <v>432</v>
      </c>
      <c r="B166" s="12" t="s">
        <v>431</v>
      </c>
      <c r="C166" s="347" t="s">
        <v>307</v>
      </c>
      <c r="D166" s="347" t="s">
        <v>288</v>
      </c>
      <c r="E166" s="12">
        <v>540</v>
      </c>
      <c r="F166" s="370">
        <f>прил.8!G242</f>
        <v>228</v>
      </c>
      <c r="G166" s="328"/>
      <c r="H166" s="328">
        <f t="shared" si="14"/>
        <v>228</v>
      </c>
      <c r="I166" s="349"/>
      <c r="J166" s="349">
        <f t="shared" si="15"/>
        <v>228</v>
      </c>
    </row>
  </sheetData>
  <mergeCells count="3">
    <mergeCell ref="A1:J1"/>
    <mergeCell ref="C2:J5"/>
    <mergeCell ref="A6:J6"/>
  </mergeCells>
  <pageMargins left="0.43333333333333302" right="0.23611111111111099" top="0.35416666666666702" bottom="0.35416666666666702" header="0.511811023622047" footer="0.511811023622047"/>
  <pageSetup paperSize="9" scale="8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0"/>
  <sheetViews>
    <sheetView zoomScaleNormal="100" workbookViewId="0">
      <selection activeCell="F14" sqref="F14"/>
    </sheetView>
  </sheetViews>
  <sheetFormatPr defaultColWidth="9.140625" defaultRowHeight="15" outlineLevelRow="1" x14ac:dyDescent="0.25"/>
  <cols>
    <col min="1" max="1" width="43.7109375" style="313" customWidth="1"/>
    <col min="2" max="2" width="19" style="314" customWidth="1"/>
    <col min="3" max="3" width="9.85546875" style="314" customWidth="1"/>
    <col min="4" max="4" width="19.140625" style="314" customWidth="1"/>
    <col min="5" max="5" width="10.42578125" style="315" customWidth="1"/>
    <col min="6" max="6" width="14.85546875" style="390" customWidth="1"/>
    <col min="7" max="7" width="15.140625" style="391" customWidth="1"/>
    <col min="8" max="250" width="9.140625" style="318"/>
    <col min="251" max="251" width="37.42578125" style="318" customWidth="1"/>
    <col min="252" max="252" width="9.85546875" style="318" customWidth="1"/>
    <col min="253" max="253" width="11" style="318" customWidth="1"/>
    <col min="254" max="254" width="11.5703125" style="318" hidden="1" customWidth="1"/>
    <col min="255" max="255" width="11.85546875" style="318" customWidth="1"/>
    <col min="256" max="256" width="10.42578125" style="318" customWidth="1"/>
    <col min="257" max="259" width="11.28515625" style="318" customWidth="1"/>
    <col min="260" max="506" width="9.140625" style="318"/>
    <col min="507" max="507" width="37.42578125" style="318" customWidth="1"/>
    <col min="508" max="508" width="9.85546875" style="318" customWidth="1"/>
    <col min="509" max="509" width="11" style="318" customWidth="1"/>
    <col min="510" max="510" width="11.5703125" style="318" hidden="1" customWidth="1"/>
    <col min="511" max="511" width="11.85546875" style="318" customWidth="1"/>
    <col min="512" max="512" width="10.42578125" style="318" customWidth="1"/>
    <col min="513" max="515" width="11.28515625" style="318" customWidth="1"/>
    <col min="516" max="762" width="9.140625" style="318"/>
    <col min="763" max="763" width="37.42578125" style="318" customWidth="1"/>
    <col min="764" max="764" width="9.85546875" style="318" customWidth="1"/>
    <col min="765" max="765" width="11" style="318" customWidth="1"/>
    <col min="766" max="766" width="11.5703125" style="318" hidden="1" customWidth="1"/>
    <col min="767" max="767" width="11.85546875" style="318" customWidth="1"/>
    <col min="768" max="768" width="10.42578125" style="318" customWidth="1"/>
    <col min="769" max="771" width="11.28515625" style="318" customWidth="1"/>
    <col min="772" max="1018" width="9.140625" style="318"/>
    <col min="1019" max="1019" width="37.42578125" style="318" customWidth="1"/>
    <col min="1020" max="1020" width="9.85546875" style="318" customWidth="1"/>
    <col min="1021" max="1021" width="11" style="318" customWidth="1"/>
    <col min="1022" max="1022" width="11.5703125" style="318" hidden="1" customWidth="1"/>
    <col min="1023" max="1023" width="11.85546875" style="318" customWidth="1"/>
    <col min="1024" max="1024" width="10.42578125" style="318" customWidth="1"/>
  </cols>
  <sheetData>
    <row r="1" spans="1:7" ht="15.75" x14ac:dyDescent="0.25">
      <c r="A1" s="319"/>
      <c r="B1" s="320"/>
      <c r="C1" s="392"/>
      <c r="D1" s="392"/>
      <c r="E1" s="610"/>
      <c r="F1" s="610"/>
      <c r="G1" s="610"/>
    </row>
    <row r="2" spans="1:7" ht="24" customHeight="1" x14ac:dyDescent="0.25">
      <c r="A2" s="319"/>
      <c r="B2" s="320"/>
      <c r="C2" s="611" t="s">
        <v>491</v>
      </c>
      <c r="D2" s="611"/>
      <c r="E2" s="611"/>
      <c r="F2" s="611"/>
      <c r="G2" s="611"/>
    </row>
    <row r="3" spans="1:7" ht="15" customHeight="1" x14ac:dyDescent="0.25">
      <c r="A3" s="319"/>
      <c r="B3" s="320"/>
      <c r="C3" s="611"/>
      <c r="D3" s="611"/>
      <c r="E3" s="611"/>
      <c r="F3" s="611"/>
      <c r="G3" s="611"/>
    </row>
    <row r="4" spans="1:7" ht="54" customHeight="1" x14ac:dyDescent="0.25">
      <c r="A4" s="319"/>
      <c r="B4" s="320"/>
      <c r="C4" s="611"/>
      <c r="D4" s="611"/>
      <c r="E4" s="611"/>
      <c r="F4" s="611"/>
      <c r="G4" s="611"/>
    </row>
    <row r="5" spans="1:7" ht="36.75" customHeight="1" x14ac:dyDescent="0.25">
      <c r="A5" s="319"/>
      <c r="B5" s="321"/>
      <c r="C5" s="611"/>
      <c r="D5" s="611"/>
      <c r="E5" s="611"/>
      <c r="F5" s="611"/>
      <c r="G5" s="611"/>
    </row>
    <row r="6" spans="1:7" ht="90.6" customHeight="1" x14ac:dyDescent="0.25">
      <c r="A6" s="612" t="s">
        <v>492</v>
      </c>
      <c r="B6" s="612"/>
      <c r="C6" s="612"/>
      <c r="D6" s="612"/>
      <c r="E6" s="612"/>
      <c r="F6" s="612"/>
      <c r="G6" s="612"/>
    </row>
    <row r="7" spans="1:7" ht="15.6" customHeight="1" x14ac:dyDescent="0.25">
      <c r="A7" s="322"/>
      <c r="B7" s="323"/>
      <c r="C7" s="323"/>
      <c r="D7" s="323"/>
      <c r="E7" s="324"/>
      <c r="F7" s="393"/>
      <c r="G7" s="394" t="s">
        <v>476</v>
      </c>
    </row>
    <row r="8" spans="1:7" ht="54.75" customHeight="1" x14ac:dyDescent="0.25">
      <c r="A8" s="326" t="s">
        <v>212</v>
      </c>
      <c r="B8" s="326" t="s">
        <v>215</v>
      </c>
      <c r="C8" s="326" t="s">
        <v>213</v>
      </c>
      <c r="D8" s="326" t="s">
        <v>214</v>
      </c>
      <c r="E8" s="156" t="s">
        <v>216</v>
      </c>
      <c r="F8" s="395" t="s">
        <v>493</v>
      </c>
      <c r="G8" s="396" t="s">
        <v>494</v>
      </c>
    </row>
    <row r="9" spans="1:7" ht="15.75" hidden="1" outlineLevel="1" x14ac:dyDescent="0.25">
      <c r="A9" s="397"/>
      <c r="B9" s="398"/>
      <c r="C9" s="398"/>
      <c r="D9" s="398"/>
      <c r="E9" s="399"/>
      <c r="F9" s="400"/>
      <c r="G9" s="401"/>
    </row>
    <row r="10" spans="1:7" ht="15.75" x14ac:dyDescent="0.25">
      <c r="A10" s="402" t="s">
        <v>478</v>
      </c>
      <c r="B10" s="403" t="s">
        <v>222</v>
      </c>
      <c r="C10" s="403" t="s">
        <v>222</v>
      </c>
      <c r="D10" s="403" t="s">
        <v>222</v>
      </c>
      <c r="E10" s="404" t="s">
        <v>222</v>
      </c>
      <c r="F10" s="405">
        <f>F11+F25+F57+F82+F91+F98+F104+F110</f>
        <v>4374.7999999999993</v>
      </c>
      <c r="G10" s="405">
        <f>G11+G25+G57+G82+G91+G98+G104+G110</f>
        <v>4500.4000000000005</v>
      </c>
    </row>
    <row r="11" spans="1:7" ht="93" customHeight="1" x14ac:dyDescent="0.25">
      <c r="A11" s="406" t="s">
        <v>389</v>
      </c>
      <c r="B11" s="407" t="s">
        <v>390</v>
      </c>
      <c r="C11" s="407" t="s">
        <v>225</v>
      </c>
      <c r="D11" s="407" t="s">
        <v>225</v>
      </c>
      <c r="E11" s="408" t="s">
        <v>227</v>
      </c>
      <c r="F11" s="409">
        <f>F12</f>
        <v>1096.2</v>
      </c>
      <c r="G11" s="410">
        <f>G12</f>
        <v>1185.4000000000001</v>
      </c>
    </row>
    <row r="12" spans="1:7" s="344" customFormat="1" ht="66" customHeight="1" x14ac:dyDescent="0.25">
      <c r="A12" s="341" t="s">
        <v>391</v>
      </c>
      <c r="B12" s="411" t="s">
        <v>392</v>
      </c>
      <c r="C12" s="411" t="s">
        <v>225</v>
      </c>
      <c r="D12" s="411" t="s">
        <v>225</v>
      </c>
      <c r="E12" s="412" t="s">
        <v>227</v>
      </c>
      <c r="F12" s="413">
        <f>F13+F18</f>
        <v>1096.2</v>
      </c>
      <c r="G12" s="414">
        <f>G13+G18</f>
        <v>1185.4000000000001</v>
      </c>
    </row>
    <row r="13" spans="1:7" ht="73.5" customHeight="1" x14ac:dyDescent="0.25">
      <c r="A13" s="345" t="s">
        <v>393</v>
      </c>
      <c r="B13" s="415" t="s">
        <v>394</v>
      </c>
      <c r="C13" s="415" t="s">
        <v>225</v>
      </c>
      <c r="D13" s="415" t="s">
        <v>225</v>
      </c>
      <c r="E13" s="416" t="s">
        <v>227</v>
      </c>
      <c r="F13" s="417">
        <f>F14+F22</f>
        <v>1096.2</v>
      </c>
      <c r="G13" s="418">
        <f>G14+G22</f>
        <v>1185.4000000000001</v>
      </c>
    </row>
    <row r="14" spans="1:7" ht="76.900000000000006" customHeight="1" x14ac:dyDescent="0.25">
      <c r="A14" s="345" t="s">
        <v>395</v>
      </c>
      <c r="B14" s="415" t="s">
        <v>396</v>
      </c>
      <c r="C14" s="415" t="s">
        <v>388</v>
      </c>
      <c r="D14" s="415" t="s">
        <v>225</v>
      </c>
      <c r="E14" s="416" t="s">
        <v>227</v>
      </c>
      <c r="F14" s="417">
        <f>F16+F17</f>
        <v>703.4</v>
      </c>
      <c r="G14" s="418">
        <f>G16+G17</f>
        <v>791.3</v>
      </c>
    </row>
    <row r="15" spans="1:7" ht="36" customHeight="1" x14ac:dyDescent="0.25">
      <c r="A15" s="345" t="s">
        <v>397</v>
      </c>
      <c r="B15" s="415" t="s">
        <v>396</v>
      </c>
      <c r="C15" s="415" t="s">
        <v>388</v>
      </c>
      <c r="D15" s="415" t="s">
        <v>224</v>
      </c>
      <c r="E15" s="416" t="s">
        <v>398</v>
      </c>
      <c r="F15" s="417">
        <f>F16+F17</f>
        <v>703.4</v>
      </c>
      <c r="G15" s="418">
        <f>G16+G17</f>
        <v>791.3</v>
      </c>
    </row>
    <row r="16" spans="1:7" ht="31.5" x14ac:dyDescent="0.25">
      <c r="A16" s="345" t="s">
        <v>399</v>
      </c>
      <c r="B16" s="415" t="s">
        <v>396</v>
      </c>
      <c r="C16" s="415" t="s">
        <v>388</v>
      </c>
      <c r="D16" s="415" t="s">
        <v>224</v>
      </c>
      <c r="E16" s="419">
        <v>111</v>
      </c>
      <c r="F16" s="417">
        <f>прил.9!G164</f>
        <v>536.9</v>
      </c>
      <c r="G16" s="418">
        <f>прил.9!H164</f>
        <v>589.6</v>
      </c>
    </row>
    <row r="17" spans="1:7" ht="78.75" customHeight="1" x14ac:dyDescent="0.25">
      <c r="A17" s="345" t="s">
        <v>400</v>
      </c>
      <c r="B17" s="415" t="s">
        <v>396</v>
      </c>
      <c r="C17" s="415" t="s">
        <v>388</v>
      </c>
      <c r="D17" s="415" t="s">
        <v>224</v>
      </c>
      <c r="E17" s="419">
        <v>119</v>
      </c>
      <c r="F17" s="417">
        <f>прил.9!G165</f>
        <v>166.5</v>
      </c>
      <c r="G17" s="418">
        <f>прил.9!H165</f>
        <v>201.7</v>
      </c>
    </row>
    <row r="18" spans="1:7" ht="78.75" hidden="1" x14ac:dyDescent="0.25">
      <c r="A18" s="345" t="s">
        <v>401</v>
      </c>
      <c r="B18" s="415" t="s">
        <v>402</v>
      </c>
      <c r="C18" s="415" t="s">
        <v>388</v>
      </c>
      <c r="D18" s="415" t="s">
        <v>225</v>
      </c>
      <c r="E18" s="416" t="s">
        <v>227</v>
      </c>
      <c r="F18" s="417">
        <f>F20</f>
        <v>0</v>
      </c>
      <c r="G18" s="418">
        <f>G19+G20+G21</f>
        <v>0</v>
      </c>
    </row>
    <row r="19" spans="1:7" ht="47.25" hidden="1" x14ac:dyDescent="0.25">
      <c r="A19" s="345" t="s">
        <v>479</v>
      </c>
      <c r="B19" s="415" t="s">
        <v>402</v>
      </c>
      <c r="C19" s="415" t="s">
        <v>388</v>
      </c>
      <c r="D19" s="415" t="s">
        <v>224</v>
      </c>
      <c r="E19" s="419">
        <v>242</v>
      </c>
      <c r="F19" s="417"/>
      <c r="G19" s="418"/>
    </row>
    <row r="20" spans="1:7" ht="54" hidden="1" customHeight="1" x14ac:dyDescent="0.25">
      <c r="A20" s="345" t="s">
        <v>301</v>
      </c>
      <c r="B20" s="415" t="s">
        <v>402</v>
      </c>
      <c r="C20" s="415" t="s">
        <v>388</v>
      </c>
      <c r="D20" s="415" t="s">
        <v>224</v>
      </c>
      <c r="E20" s="419">
        <v>244</v>
      </c>
      <c r="F20" s="417"/>
      <c r="G20" s="418"/>
    </row>
    <row r="21" spans="1:7" ht="35.25" hidden="1" customHeight="1" x14ac:dyDescent="0.25">
      <c r="A21" s="345" t="s">
        <v>250</v>
      </c>
      <c r="B21" s="415" t="s">
        <v>402</v>
      </c>
      <c r="C21" s="415" t="s">
        <v>388</v>
      </c>
      <c r="D21" s="415" t="s">
        <v>224</v>
      </c>
      <c r="E21" s="419">
        <v>851</v>
      </c>
      <c r="F21" s="417">
        <v>3.2</v>
      </c>
      <c r="G21" s="418"/>
    </row>
    <row r="22" spans="1:7" ht="35.25" customHeight="1" x14ac:dyDescent="0.25">
      <c r="A22" s="345" t="s">
        <v>401</v>
      </c>
      <c r="B22" s="415" t="s">
        <v>402</v>
      </c>
      <c r="C22" s="415" t="s">
        <v>388</v>
      </c>
      <c r="D22" s="415" t="s">
        <v>224</v>
      </c>
      <c r="E22" s="416" t="s">
        <v>227</v>
      </c>
      <c r="F22" s="417">
        <f>F23+F24</f>
        <v>392.8</v>
      </c>
      <c r="G22" s="418">
        <f>G23+G24</f>
        <v>394.1</v>
      </c>
    </row>
    <row r="23" spans="1:7" ht="73.900000000000006" customHeight="1" x14ac:dyDescent="0.25">
      <c r="A23" s="345" t="s">
        <v>301</v>
      </c>
      <c r="B23" s="415" t="s">
        <v>402</v>
      </c>
      <c r="C23" s="415" t="s">
        <v>388</v>
      </c>
      <c r="D23" s="415" t="s">
        <v>224</v>
      </c>
      <c r="E23" s="419">
        <v>247</v>
      </c>
      <c r="F23" s="417">
        <f>прил.9!G182</f>
        <v>32.799999999999997</v>
      </c>
      <c r="G23" s="418">
        <f>прил.9!H182</f>
        <v>34.1</v>
      </c>
    </row>
    <row r="24" spans="1:7" ht="58.5" customHeight="1" x14ac:dyDescent="0.25">
      <c r="A24" s="345" t="s">
        <v>250</v>
      </c>
      <c r="B24" s="415" t="s">
        <v>402</v>
      </c>
      <c r="C24" s="415" t="s">
        <v>388</v>
      </c>
      <c r="D24" s="415" t="s">
        <v>224</v>
      </c>
      <c r="E24" s="419">
        <v>851</v>
      </c>
      <c r="F24" s="417">
        <f>прил.9!G183</f>
        <v>360</v>
      </c>
      <c r="G24" s="418">
        <f>прил.9!H183</f>
        <v>360</v>
      </c>
    </row>
    <row r="25" spans="1:7" ht="31.5" x14ac:dyDescent="0.25">
      <c r="A25" s="341" t="s">
        <v>338</v>
      </c>
      <c r="B25" s="420" t="s">
        <v>226</v>
      </c>
      <c r="C25" s="411" t="s">
        <v>339</v>
      </c>
      <c r="D25" s="411" t="s">
        <v>225</v>
      </c>
      <c r="E25" s="412" t="s">
        <v>227</v>
      </c>
      <c r="F25" s="413">
        <f>F33+F27</f>
        <v>214.1</v>
      </c>
      <c r="G25" s="414">
        <f>G33+G27</f>
        <v>222.8</v>
      </c>
    </row>
    <row r="26" spans="1:7" ht="15.75" hidden="1" x14ac:dyDescent="0.25">
      <c r="A26" s="341" t="s">
        <v>340</v>
      </c>
      <c r="B26" s="420" t="s">
        <v>226</v>
      </c>
      <c r="C26" s="411" t="s">
        <v>339</v>
      </c>
      <c r="D26" s="411" t="s">
        <v>229</v>
      </c>
      <c r="E26" s="412" t="s">
        <v>227</v>
      </c>
      <c r="F26" s="414">
        <f t="shared" ref="F26:G29" si="0">F27</f>
        <v>0</v>
      </c>
      <c r="G26" s="414">
        <f t="shared" si="0"/>
        <v>0</v>
      </c>
    </row>
    <row r="27" spans="1:7" ht="108.6" hidden="1" customHeight="1" x14ac:dyDescent="0.25">
      <c r="A27" s="338" t="s">
        <v>341</v>
      </c>
      <c r="B27" s="411" t="s">
        <v>342</v>
      </c>
      <c r="C27" s="411" t="s">
        <v>225</v>
      </c>
      <c r="D27" s="411" t="s">
        <v>225</v>
      </c>
      <c r="E27" s="411" t="s">
        <v>227</v>
      </c>
      <c r="F27" s="421">
        <f t="shared" si="0"/>
        <v>0</v>
      </c>
      <c r="G27" s="410">
        <f t="shared" si="0"/>
        <v>0</v>
      </c>
    </row>
    <row r="28" spans="1:7" s="344" customFormat="1" ht="116.45" hidden="1" customHeight="1" x14ac:dyDescent="0.25">
      <c r="A28" s="341" t="s">
        <v>480</v>
      </c>
      <c r="B28" s="420" t="s">
        <v>344</v>
      </c>
      <c r="C28" s="412" t="s">
        <v>339</v>
      </c>
      <c r="D28" s="412" t="s">
        <v>229</v>
      </c>
      <c r="E28" s="411" t="s">
        <v>227</v>
      </c>
      <c r="F28" s="413">
        <f t="shared" si="0"/>
        <v>0</v>
      </c>
      <c r="G28" s="414">
        <f t="shared" si="0"/>
        <v>0</v>
      </c>
    </row>
    <row r="29" spans="1:7" ht="102.6" hidden="1" customHeight="1" x14ac:dyDescent="0.25">
      <c r="A29" s="345" t="s">
        <v>345</v>
      </c>
      <c r="B29" s="419" t="s">
        <v>346</v>
      </c>
      <c r="C29" s="416" t="s">
        <v>339</v>
      </c>
      <c r="D29" s="416" t="s">
        <v>229</v>
      </c>
      <c r="E29" s="415" t="s">
        <v>227</v>
      </c>
      <c r="F29" s="417">
        <f t="shared" si="0"/>
        <v>0</v>
      </c>
      <c r="G29" s="418">
        <f t="shared" si="0"/>
        <v>0</v>
      </c>
    </row>
    <row r="30" spans="1:7" ht="63.6" hidden="1" customHeight="1" x14ac:dyDescent="0.25">
      <c r="A30" s="345" t="s">
        <v>347</v>
      </c>
      <c r="B30" s="419" t="s">
        <v>348</v>
      </c>
      <c r="C30" s="416" t="s">
        <v>339</v>
      </c>
      <c r="D30" s="416" t="s">
        <v>229</v>
      </c>
      <c r="E30" s="415" t="s">
        <v>227</v>
      </c>
      <c r="F30" s="417">
        <f>F31+F32</f>
        <v>0</v>
      </c>
      <c r="G30" s="418">
        <f>G31+G32</f>
        <v>0</v>
      </c>
    </row>
    <row r="31" spans="1:7" ht="69" hidden="1" customHeight="1" x14ac:dyDescent="0.25">
      <c r="A31" s="345" t="s">
        <v>301</v>
      </c>
      <c r="B31" s="419" t="s">
        <v>348</v>
      </c>
      <c r="C31" s="416" t="s">
        <v>339</v>
      </c>
      <c r="D31" s="416" t="s">
        <v>229</v>
      </c>
      <c r="E31" s="415" t="s">
        <v>270</v>
      </c>
      <c r="F31" s="422">
        <v>0</v>
      </c>
      <c r="G31" s="423">
        <v>0</v>
      </c>
    </row>
    <row r="32" spans="1:7" ht="0.6" customHeight="1" x14ac:dyDescent="0.25">
      <c r="A32" s="345" t="s">
        <v>481</v>
      </c>
      <c r="B32" s="419" t="s">
        <v>348</v>
      </c>
      <c r="C32" s="416" t="s">
        <v>339</v>
      </c>
      <c r="D32" s="416" t="s">
        <v>229</v>
      </c>
      <c r="E32" s="415" t="s">
        <v>482</v>
      </c>
      <c r="F32" s="422"/>
      <c r="G32" s="418"/>
    </row>
    <row r="33" spans="1:9" ht="24" customHeight="1" x14ac:dyDescent="0.25">
      <c r="A33" s="341" t="s">
        <v>350</v>
      </c>
      <c r="B33" s="424" t="s">
        <v>226</v>
      </c>
      <c r="C33" s="411" t="s">
        <v>339</v>
      </c>
      <c r="D33" s="411" t="s">
        <v>288</v>
      </c>
      <c r="E33" s="424" t="s">
        <v>227</v>
      </c>
      <c r="F33" s="421">
        <f>F35+F39</f>
        <v>214.1</v>
      </c>
      <c r="G33" s="410">
        <f>G35+G39</f>
        <v>222.8</v>
      </c>
    </row>
    <row r="34" spans="1:9" ht="94.5" x14ac:dyDescent="0.25">
      <c r="A34" s="352" t="s">
        <v>495</v>
      </c>
      <c r="B34" s="424" t="s">
        <v>226</v>
      </c>
      <c r="C34" s="411" t="s">
        <v>339</v>
      </c>
      <c r="D34" s="411" t="s">
        <v>288</v>
      </c>
      <c r="E34" s="424" t="s">
        <v>227</v>
      </c>
      <c r="F34" s="421">
        <f>F35+F39</f>
        <v>214.1</v>
      </c>
      <c r="G34" s="410">
        <f>G35+G39</f>
        <v>222.8</v>
      </c>
      <c r="I34" s="425"/>
    </row>
    <row r="35" spans="1:9" s="355" customFormat="1" ht="78.75" x14ac:dyDescent="0.25">
      <c r="A35" s="341" t="s">
        <v>483</v>
      </c>
      <c r="B35" s="424" t="s">
        <v>353</v>
      </c>
      <c r="C35" s="424" t="s">
        <v>339</v>
      </c>
      <c r="D35" s="424" t="s">
        <v>288</v>
      </c>
      <c r="E35" s="412" t="s">
        <v>227</v>
      </c>
      <c r="F35" s="413">
        <f>F36</f>
        <v>214.1</v>
      </c>
      <c r="G35" s="414">
        <f>G36+G40</f>
        <v>222.8</v>
      </c>
    </row>
    <row r="36" spans="1:9" s="357" customFormat="1" ht="47.25" x14ac:dyDescent="0.25">
      <c r="A36" s="345" t="s">
        <v>354</v>
      </c>
      <c r="B36" s="419" t="s">
        <v>355</v>
      </c>
      <c r="C36" s="416" t="s">
        <v>339</v>
      </c>
      <c r="D36" s="416" t="s">
        <v>288</v>
      </c>
      <c r="E36" s="416" t="s">
        <v>227</v>
      </c>
      <c r="F36" s="417">
        <f>F37</f>
        <v>214.1</v>
      </c>
      <c r="G36" s="418">
        <f>G37</f>
        <v>222.8</v>
      </c>
    </row>
    <row r="37" spans="1:9" s="357" customFormat="1" ht="36.75" customHeight="1" x14ac:dyDescent="0.25">
      <c r="A37" s="345" t="s">
        <v>356</v>
      </c>
      <c r="B37" s="419" t="s">
        <v>484</v>
      </c>
      <c r="C37" s="416" t="s">
        <v>339</v>
      </c>
      <c r="D37" s="416" t="s">
        <v>288</v>
      </c>
      <c r="E37" s="416" t="s">
        <v>227</v>
      </c>
      <c r="F37" s="417">
        <f>F38</f>
        <v>214.1</v>
      </c>
      <c r="G37" s="418">
        <f>G38</f>
        <v>222.8</v>
      </c>
    </row>
    <row r="38" spans="1:9" s="357" customFormat="1" ht="67.5" customHeight="1" x14ac:dyDescent="0.25">
      <c r="A38" s="345" t="s">
        <v>301</v>
      </c>
      <c r="B38" s="419" t="s">
        <v>357</v>
      </c>
      <c r="C38" s="416" t="s">
        <v>339</v>
      </c>
      <c r="D38" s="416" t="s">
        <v>288</v>
      </c>
      <c r="E38" s="419">
        <v>247</v>
      </c>
      <c r="F38" s="417">
        <f>прил.9!G134</f>
        <v>214.1</v>
      </c>
      <c r="G38" s="418">
        <f>прил.9!H134</f>
        <v>222.8</v>
      </c>
    </row>
    <row r="39" spans="1:9" s="344" customFormat="1" ht="25.35" hidden="1" customHeight="1" x14ac:dyDescent="0.25">
      <c r="A39" s="341" t="s">
        <v>366</v>
      </c>
      <c r="B39" s="420" t="s">
        <v>485</v>
      </c>
      <c r="C39" s="412" t="s">
        <v>339</v>
      </c>
      <c r="D39" s="412" t="s">
        <v>288</v>
      </c>
      <c r="E39" s="412" t="s">
        <v>227</v>
      </c>
      <c r="F39" s="413">
        <f>F42+F45+F43</f>
        <v>0</v>
      </c>
      <c r="G39" s="414">
        <f>G42+G45+G43</f>
        <v>0</v>
      </c>
    </row>
    <row r="40" spans="1:9" ht="26.1" hidden="1" customHeight="1" x14ac:dyDescent="0.25">
      <c r="A40" s="345" t="s">
        <v>368</v>
      </c>
      <c r="B40" s="419" t="s">
        <v>369</v>
      </c>
      <c r="C40" s="416" t="s">
        <v>339</v>
      </c>
      <c r="D40" s="416" t="s">
        <v>288</v>
      </c>
      <c r="E40" s="416" t="s">
        <v>227</v>
      </c>
      <c r="F40" s="417">
        <f>F41</f>
        <v>0</v>
      </c>
      <c r="G40" s="418">
        <f>G41</f>
        <v>0</v>
      </c>
    </row>
    <row r="41" spans="1:9" ht="25.35" hidden="1" customHeight="1" x14ac:dyDescent="0.25">
      <c r="A41" s="345" t="s">
        <v>372</v>
      </c>
      <c r="B41" s="419" t="s">
        <v>373</v>
      </c>
      <c r="C41" s="416" t="s">
        <v>339</v>
      </c>
      <c r="D41" s="416" t="s">
        <v>288</v>
      </c>
      <c r="E41" s="416" t="s">
        <v>227</v>
      </c>
      <c r="F41" s="417">
        <v>0</v>
      </c>
      <c r="G41" s="418">
        <v>0</v>
      </c>
    </row>
    <row r="42" spans="1:9" ht="24.6" hidden="1" customHeight="1" x14ac:dyDescent="0.25">
      <c r="A42" s="345" t="s">
        <v>301</v>
      </c>
      <c r="B42" s="419" t="s">
        <v>373</v>
      </c>
      <c r="C42" s="416" t="s">
        <v>339</v>
      </c>
      <c r="D42" s="416" t="s">
        <v>288</v>
      </c>
      <c r="E42" s="419">
        <v>244</v>
      </c>
      <c r="F42" s="417">
        <v>0</v>
      </c>
      <c r="G42" s="418">
        <v>0</v>
      </c>
    </row>
    <row r="43" spans="1:9" ht="51" hidden="1" customHeight="1" x14ac:dyDescent="0.25">
      <c r="A43" s="345" t="s">
        <v>374</v>
      </c>
      <c r="B43" s="419" t="s">
        <v>375</v>
      </c>
      <c r="C43" s="416" t="s">
        <v>339</v>
      </c>
      <c r="D43" s="416" t="s">
        <v>288</v>
      </c>
      <c r="E43" s="416" t="s">
        <v>227</v>
      </c>
      <c r="F43" s="417">
        <v>0</v>
      </c>
      <c r="G43" s="418">
        <v>0</v>
      </c>
    </row>
    <row r="44" spans="1:9" ht="39.6" hidden="1" customHeight="1" x14ac:dyDescent="0.25">
      <c r="A44" s="345" t="s">
        <v>301</v>
      </c>
      <c r="B44" s="419" t="s">
        <v>375</v>
      </c>
      <c r="C44" s="416" t="s">
        <v>339</v>
      </c>
      <c r="D44" s="416" t="s">
        <v>288</v>
      </c>
      <c r="E44" s="419">
        <v>244</v>
      </c>
      <c r="F44" s="417">
        <v>0</v>
      </c>
      <c r="G44" s="418">
        <v>0</v>
      </c>
    </row>
    <row r="45" spans="1:9" ht="38.1" hidden="1" customHeight="1" x14ac:dyDescent="0.25">
      <c r="A45" s="345" t="s">
        <v>376</v>
      </c>
      <c r="B45" s="419" t="s">
        <v>377</v>
      </c>
      <c r="C45" s="416" t="s">
        <v>339</v>
      </c>
      <c r="D45" s="416" t="s">
        <v>288</v>
      </c>
      <c r="E45" s="416" t="s">
        <v>227</v>
      </c>
      <c r="F45" s="417">
        <f>F46</f>
        <v>0</v>
      </c>
      <c r="G45" s="418">
        <f>G46</f>
        <v>0</v>
      </c>
    </row>
    <row r="46" spans="1:9" ht="7.5" hidden="1" customHeight="1" x14ac:dyDescent="0.25">
      <c r="A46" s="345" t="s">
        <v>301</v>
      </c>
      <c r="B46" s="419" t="s">
        <v>377</v>
      </c>
      <c r="C46" s="416" t="s">
        <v>339</v>
      </c>
      <c r="D46" s="416" t="s">
        <v>288</v>
      </c>
      <c r="E46" s="419">
        <v>244</v>
      </c>
      <c r="F46" s="417"/>
      <c r="G46" s="418"/>
    </row>
    <row r="47" spans="1:9" ht="26.1" hidden="1" customHeight="1" x14ac:dyDescent="0.25">
      <c r="A47" s="338" t="s">
        <v>318</v>
      </c>
      <c r="B47" s="424" t="s">
        <v>226</v>
      </c>
      <c r="C47" s="424" t="s">
        <v>241</v>
      </c>
      <c r="D47" s="424" t="s">
        <v>298</v>
      </c>
      <c r="E47" s="424" t="s">
        <v>227</v>
      </c>
      <c r="F47" s="421">
        <f>F48</f>
        <v>0</v>
      </c>
      <c r="G47" s="410">
        <f>G48</f>
        <v>0</v>
      </c>
    </row>
    <row r="48" spans="1:9" ht="27.6" hidden="1" customHeight="1" x14ac:dyDescent="0.25">
      <c r="A48" s="338" t="s">
        <v>496</v>
      </c>
      <c r="B48" s="424" t="s">
        <v>320</v>
      </c>
      <c r="C48" s="424" t="s">
        <v>241</v>
      </c>
      <c r="D48" s="424" t="s">
        <v>298</v>
      </c>
      <c r="E48" s="424" t="s">
        <v>227</v>
      </c>
      <c r="F48" s="421">
        <f>F49</f>
        <v>0</v>
      </c>
      <c r="G48" s="410">
        <f>G49</f>
        <v>0</v>
      </c>
    </row>
    <row r="49" spans="1:7" s="344" customFormat="1" ht="23.85" hidden="1" customHeight="1" x14ac:dyDescent="0.25">
      <c r="A49" s="341" t="s">
        <v>489</v>
      </c>
      <c r="B49" s="420" t="s">
        <v>322</v>
      </c>
      <c r="C49" s="424" t="s">
        <v>241</v>
      </c>
      <c r="D49" s="424" t="s">
        <v>298</v>
      </c>
      <c r="E49" s="412" t="s">
        <v>227</v>
      </c>
      <c r="F49" s="413">
        <f>F50+F53+F55</f>
        <v>0</v>
      </c>
      <c r="G49" s="414">
        <f>G50+G53+G55</f>
        <v>0</v>
      </c>
    </row>
    <row r="50" spans="1:7" ht="28.35" hidden="1" customHeight="1" x14ac:dyDescent="0.25">
      <c r="A50" s="345" t="s">
        <v>323</v>
      </c>
      <c r="B50" s="419" t="s">
        <v>324</v>
      </c>
      <c r="C50" s="416" t="s">
        <v>241</v>
      </c>
      <c r="D50" s="416" t="s">
        <v>298</v>
      </c>
      <c r="E50" s="416" t="s">
        <v>227</v>
      </c>
      <c r="F50" s="417">
        <f>F51</f>
        <v>0</v>
      </c>
      <c r="G50" s="418">
        <f>G51</f>
        <v>0</v>
      </c>
    </row>
    <row r="51" spans="1:7" ht="23.85" hidden="1" customHeight="1" x14ac:dyDescent="0.25">
      <c r="A51" s="345" t="s">
        <v>325</v>
      </c>
      <c r="B51" s="419" t="s">
        <v>326</v>
      </c>
      <c r="C51" s="416" t="s">
        <v>241</v>
      </c>
      <c r="D51" s="416" t="s">
        <v>298</v>
      </c>
      <c r="E51" s="416" t="s">
        <v>227</v>
      </c>
      <c r="F51" s="417">
        <f>F52</f>
        <v>0</v>
      </c>
      <c r="G51" s="418">
        <f>G52</f>
        <v>0</v>
      </c>
    </row>
    <row r="52" spans="1:7" ht="26.1" hidden="1" customHeight="1" x14ac:dyDescent="0.25">
      <c r="A52" s="345" t="s">
        <v>301</v>
      </c>
      <c r="B52" s="419" t="s">
        <v>326</v>
      </c>
      <c r="C52" s="416" t="s">
        <v>241</v>
      </c>
      <c r="D52" s="416" t="s">
        <v>298</v>
      </c>
      <c r="E52" s="419">
        <v>244</v>
      </c>
      <c r="F52" s="417">
        <v>0</v>
      </c>
      <c r="G52" s="418">
        <v>0</v>
      </c>
    </row>
    <row r="53" spans="1:7" ht="28.35" hidden="1" customHeight="1" x14ac:dyDescent="0.25">
      <c r="A53" s="345" t="s">
        <v>327</v>
      </c>
      <c r="B53" s="419" t="s">
        <v>328</v>
      </c>
      <c r="C53" s="416" t="s">
        <v>241</v>
      </c>
      <c r="D53" s="416" t="s">
        <v>298</v>
      </c>
      <c r="E53" s="416" t="s">
        <v>227</v>
      </c>
      <c r="F53" s="417">
        <f>F54</f>
        <v>0</v>
      </c>
      <c r="G53" s="418">
        <f>G54</f>
        <v>0</v>
      </c>
    </row>
    <row r="54" spans="1:7" ht="23.85" hidden="1" customHeight="1" x14ac:dyDescent="0.25">
      <c r="A54" s="345" t="s">
        <v>301</v>
      </c>
      <c r="B54" s="419" t="s">
        <v>328</v>
      </c>
      <c r="C54" s="416" t="s">
        <v>241</v>
      </c>
      <c r="D54" s="416" t="s">
        <v>298</v>
      </c>
      <c r="E54" s="419">
        <v>244</v>
      </c>
      <c r="F54" s="417">
        <v>0</v>
      </c>
      <c r="G54" s="418">
        <v>0</v>
      </c>
    </row>
    <row r="55" spans="1:7" ht="26.85" hidden="1" customHeight="1" x14ac:dyDescent="0.25">
      <c r="A55" s="345" t="s">
        <v>329</v>
      </c>
      <c r="B55" s="419" t="s">
        <v>330</v>
      </c>
      <c r="C55" s="416" t="s">
        <v>241</v>
      </c>
      <c r="D55" s="416" t="s">
        <v>298</v>
      </c>
      <c r="E55" s="416" t="s">
        <v>227</v>
      </c>
      <c r="F55" s="426">
        <f>F56</f>
        <v>0</v>
      </c>
      <c r="G55" s="418">
        <f>G56</f>
        <v>0</v>
      </c>
    </row>
    <row r="56" spans="1:7" ht="25.35" hidden="1" customHeight="1" x14ac:dyDescent="0.25">
      <c r="A56" s="345" t="s">
        <v>301</v>
      </c>
      <c r="B56" s="419" t="s">
        <v>330</v>
      </c>
      <c r="C56" s="416" t="s">
        <v>241</v>
      </c>
      <c r="D56" s="416" t="s">
        <v>298</v>
      </c>
      <c r="E56" s="419">
        <v>244</v>
      </c>
      <c r="F56" s="426">
        <v>0</v>
      </c>
      <c r="G56" s="418">
        <v>0</v>
      </c>
    </row>
    <row r="57" spans="1:7" ht="31.5" x14ac:dyDescent="0.25">
      <c r="A57" s="338" t="s">
        <v>223</v>
      </c>
      <c r="B57" s="157" t="s">
        <v>226</v>
      </c>
      <c r="C57" s="157" t="s">
        <v>224</v>
      </c>
      <c r="D57" s="157" t="s">
        <v>225</v>
      </c>
      <c r="E57" s="157" t="s">
        <v>227</v>
      </c>
      <c r="F57" s="427">
        <f>F58+F65+F76</f>
        <v>2108.2999999999997</v>
      </c>
      <c r="G57" s="428">
        <f>G58+G65+G76</f>
        <v>2084.1</v>
      </c>
    </row>
    <row r="58" spans="1:7" ht="47.25" x14ac:dyDescent="0.25">
      <c r="A58" s="341" t="s">
        <v>228</v>
      </c>
      <c r="B58" s="157" t="s">
        <v>226</v>
      </c>
      <c r="C58" s="157" t="s">
        <v>224</v>
      </c>
      <c r="D58" s="157" t="s">
        <v>229</v>
      </c>
      <c r="E58" s="157" t="s">
        <v>227</v>
      </c>
      <c r="F58" s="429">
        <f t="shared" ref="F58:G60" si="1">F59</f>
        <v>768.2</v>
      </c>
      <c r="G58" s="430">
        <f t="shared" si="1"/>
        <v>768.2</v>
      </c>
    </row>
    <row r="59" spans="1:7" ht="47.25" x14ac:dyDescent="0.25">
      <c r="A59" s="345" t="s">
        <v>230</v>
      </c>
      <c r="B59" s="369" t="s">
        <v>231</v>
      </c>
      <c r="C59" s="163" t="s">
        <v>224</v>
      </c>
      <c r="D59" s="163" t="s">
        <v>229</v>
      </c>
      <c r="E59" s="163" t="s">
        <v>227</v>
      </c>
      <c r="F59" s="426">
        <f t="shared" si="1"/>
        <v>768.2</v>
      </c>
      <c r="G59" s="431">
        <f t="shared" si="1"/>
        <v>768.2</v>
      </c>
    </row>
    <row r="60" spans="1:7" ht="31.5" x14ac:dyDescent="0.25">
      <c r="A60" s="345" t="s">
        <v>232</v>
      </c>
      <c r="B60" s="369" t="s">
        <v>233</v>
      </c>
      <c r="C60" s="163" t="s">
        <v>224</v>
      </c>
      <c r="D60" s="163" t="s">
        <v>229</v>
      </c>
      <c r="E60" s="163" t="s">
        <v>227</v>
      </c>
      <c r="F60" s="426">
        <f t="shared" si="1"/>
        <v>768.2</v>
      </c>
      <c r="G60" s="431">
        <f t="shared" si="1"/>
        <v>768.2</v>
      </c>
    </row>
    <row r="61" spans="1:7" ht="47.25" x14ac:dyDescent="0.25">
      <c r="A61" s="371" t="s">
        <v>234</v>
      </c>
      <c r="B61" s="369" t="s">
        <v>235</v>
      </c>
      <c r="C61" s="163" t="s">
        <v>224</v>
      </c>
      <c r="D61" s="163" t="s">
        <v>229</v>
      </c>
      <c r="E61" s="163" t="s">
        <v>227</v>
      </c>
      <c r="F61" s="426">
        <f>F63+F64</f>
        <v>768.2</v>
      </c>
      <c r="G61" s="431">
        <f>G63+G64</f>
        <v>768.2</v>
      </c>
    </row>
    <row r="62" spans="1:7" ht="47.25" x14ac:dyDescent="0.25">
      <c r="A62" s="371" t="s">
        <v>236</v>
      </c>
      <c r="B62" s="372" t="s">
        <v>235</v>
      </c>
      <c r="C62" s="346" t="s">
        <v>224</v>
      </c>
      <c r="D62" s="346" t="s">
        <v>229</v>
      </c>
      <c r="E62" s="163" t="s">
        <v>237</v>
      </c>
      <c r="F62" s="426">
        <f>F63+F64</f>
        <v>768.2</v>
      </c>
      <c r="G62" s="431">
        <f>G63+G64</f>
        <v>768.2</v>
      </c>
    </row>
    <row r="63" spans="1:7" ht="47.25" x14ac:dyDescent="0.25">
      <c r="A63" s="371" t="s">
        <v>238</v>
      </c>
      <c r="B63" s="369" t="s">
        <v>235</v>
      </c>
      <c r="C63" s="163" t="s">
        <v>224</v>
      </c>
      <c r="D63" s="163" t="s">
        <v>229</v>
      </c>
      <c r="E63" s="164">
        <v>121</v>
      </c>
      <c r="F63" s="432">
        <f>прил.9!G13</f>
        <v>590</v>
      </c>
      <c r="G63" s="433">
        <f>прил.9!H13</f>
        <v>590</v>
      </c>
    </row>
    <row r="64" spans="1:7" ht="94.5" x14ac:dyDescent="0.25">
      <c r="A64" s="371" t="s">
        <v>239</v>
      </c>
      <c r="B64" s="369" t="s">
        <v>235</v>
      </c>
      <c r="C64" s="163" t="s">
        <v>224</v>
      </c>
      <c r="D64" s="163" t="s">
        <v>229</v>
      </c>
      <c r="E64" s="164">
        <v>129</v>
      </c>
      <c r="F64" s="432">
        <f>прил.9!G14</f>
        <v>178.2</v>
      </c>
      <c r="G64" s="434">
        <f>прил.9!H14</f>
        <v>178.2</v>
      </c>
    </row>
    <row r="65" spans="1:7" ht="94.5" x14ac:dyDescent="0.25">
      <c r="A65" s="341" t="s">
        <v>240</v>
      </c>
      <c r="B65" s="374" t="s">
        <v>226</v>
      </c>
      <c r="C65" s="157" t="s">
        <v>224</v>
      </c>
      <c r="D65" s="157" t="s">
        <v>241</v>
      </c>
      <c r="E65" s="157" t="s">
        <v>227</v>
      </c>
      <c r="F65" s="429">
        <f>F66</f>
        <v>1303.8999999999999</v>
      </c>
      <c r="G65" s="430">
        <f>G66</f>
        <v>1279.2</v>
      </c>
    </row>
    <row r="66" spans="1:7" ht="31.5" x14ac:dyDescent="0.25">
      <c r="A66" s="345" t="s">
        <v>242</v>
      </c>
      <c r="B66" s="369" t="s">
        <v>231</v>
      </c>
      <c r="C66" s="163" t="s">
        <v>224</v>
      </c>
      <c r="D66" s="163" t="s">
        <v>241</v>
      </c>
      <c r="E66" s="163" t="s">
        <v>227</v>
      </c>
      <c r="F66" s="426">
        <f>F67</f>
        <v>1303.8999999999999</v>
      </c>
      <c r="G66" s="431">
        <f>G67</f>
        <v>1279.2</v>
      </c>
    </row>
    <row r="67" spans="1:7" ht="15.75" x14ac:dyDescent="0.25">
      <c r="A67" s="345" t="s">
        <v>243</v>
      </c>
      <c r="B67" s="369" t="s">
        <v>244</v>
      </c>
      <c r="C67" s="163" t="s">
        <v>224</v>
      </c>
      <c r="D67" s="163" t="s">
        <v>241</v>
      </c>
      <c r="E67" s="163" t="s">
        <v>227</v>
      </c>
      <c r="F67" s="426">
        <f>F68+F72+F74</f>
        <v>1303.8999999999999</v>
      </c>
      <c r="G67" s="431">
        <f>G68+G72</f>
        <v>1279.2</v>
      </c>
    </row>
    <row r="68" spans="1:7" ht="47.25" x14ac:dyDescent="0.25">
      <c r="A68" s="345" t="s">
        <v>245</v>
      </c>
      <c r="B68" s="369" t="s">
        <v>246</v>
      </c>
      <c r="C68" s="163" t="s">
        <v>224</v>
      </c>
      <c r="D68" s="163" t="s">
        <v>241</v>
      </c>
      <c r="E68" s="163" t="s">
        <v>227</v>
      </c>
      <c r="F68" s="426">
        <f>F69</f>
        <v>930.6</v>
      </c>
      <c r="G68" s="431">
        <f>G69</f>
        <v>889.7</v>
      </c>
    </row>
    <row r="69" spans="1:7" ht="47.25" x14ac:dyDescent="0.25">
      <c r="A69" s="345" t="s">
        <v>236</v>
      </c>
      <c r="B69" s="369" t="s">
        <v>246</v>
      </c>
      <c r="C69" s="163" t="s">
        <v>224</v>
      </c>
      <c r="D69" s="163" t="s">
        <v>241</v>
      </c>
      <c r="E69" s="163" t="s">
        <v>237</v>
      </c>
      <c r="F69" s="426">
        <f>F70+F71</f>
        <v>930.6</v>
      </c>
      <c r="G69" s="431">
        <f>G70+G71</f>
        <v>889.7</v>
      </c>
    </row>
    <row r="70" spans="1:7" ht="47.25" x14ac:dyDescent="0.25">
      <c r="A70" s="375" t="s">
        <v>238</v>
      </c>
      <c r="B70" s="369" t="s">
        <v>246</v>
      </c>
      <c r="C70" s="163" t="s">
        <v>224</v>
      </c>
      <c r="D70" s="163" t="s">
        <v>241</v>
      </c>
      <c r="E70" s="347">
        <v>121</v>
      </c>
      <c r="F70" s="434">
        <f>прил.9!G20</f>
        <v>716.5</v>
      </c>
      <c r="G70" s="434">
        <f>прил.9!H20</f>
        <v>705.2</v>
      </c>
    </row>
    <row r="71" spans="1:7" ht="94.5" x14ac:dyDescent="0.25">
      <c r="A71" s="375" t="s">
        <v>239</v>
      </c>
      <c r="B71" s="369" t="s">
        <v>248</v>
      </c>
      <c r="C71" s="163" t="s">
        <v>224</v>
      </c>
      <c r="D71" s="163" t="s">
        <v>241</v>
      </c>
      <c r="E71" s="347">
        <v>129</v>
      </c>
      <c r="F71" s="434">
        <f>прил.9!G21</f>
        <v>214.1</v>
      </c>
      <c r="G71" s="434">
        <f>прил.9!H21</f>
        <v>184.5</v>
      </c>
    </row>
    <row r="72" spans="1:7" ht="31.5" x14ac:dyDescent="0.25">
      <c r="A72" s="376" t="s">
        <v>247</v>
      </c>
      <c r="B72" s="369" t="s">
        <v>248</v>
      </c>
      <c r="C72" s="163" t="s">
        <v>224</v>
      </c>
      <c r="D72" s="163" t="s">
        <v>241</v>
      </c>
      <c r="E72" s="347" t="s">
        <v>227</v>
      </c>
      <c r="F72" s="434">
        <f>F73</f>
        <v>373</v>
      </c>
      <c r="G72" s="434">
        <f>G73+G74+G75</f>
        <v>389.5</v>
      </c>
    </row>
    <row r="73" spans="1:7" ht="47.25" x14ac:dyDescent="0.25">
      <c r="A73" s="345" t="s">
        <v>249</v>
      </c>
      <c r="B73" s="369" t="s">
        <v>248</v>
      </c>
      <c r="C73" s="163" t="s">
        <v>224</v>
      </c>
      <c r="D73" s="163" t="s">
        <v>241</v>
      </c>
      <c r="E73" s="347">
        <v>244</v>
      </c>
      <c r="F73" s="432">
        <f>прил.9!G23</f>
        <v>373</v>
      </c>
      <c r="G73" s="434">
        <f>прил.9!H23</f>
        <v>389.2</v>
      </c>
    </row>
    <row r="74" spans="1:7" ht="31.5" x14ac:dyDescent="0.25">
      <c r="A74" s="377" t="s">
        <v>250</v>
      </c>
      <c r="B74" s="369" t="s">
        <v>248</v>
      </c>
      <c r="C74" s="163" t="s">
        <v>224</v>
      </c>
      <c r="D74" s="163" t="s">
        <v>241</v>
      </c>
      <c r="E74" s="347">
        <v>851</v>
      </c>
      <c r="F74" s="432">
        <f>прил.9!G24</f>
        <v>0.3</v>
      </c>
      <c r="G74" s="434">
        <f>прил.9!H24</f>
        <v>0.3</v>
      </c>
    </row>
    <row r="75" spans="1:7" ht="31.5" x14ac:dyDescent="0.25">
      <c r="A75" s="377" t="s">
        <v>251</v>
      </c>
      <c r="B75" s="369" t="s">
        <v>248</v>
      </c>
      <c r="C75" s="163" t="s">
        <v>224</v>
      </c>
      <c r="D75" s="163" t="s">
        <v>241</v>
      </c>
      <c r="E75" s="347">
        <v>852</v>
      </c>
      <c r="F75" s="432">
        <v>0</v>
      </c>
      <c r="G75" s="434">
        <v>0</v>
      </c>
    </row>
    <row r="76" spans="1:7" ht="18.75" x14ac:dyDescent="0.3">
      <c r="A76" s="114" t="s">
        <v>275</v>
      </c>
      <c r="B76" s="127"/>
      <c r="C76" s="115" t="s">
        <v>224</v>
      </c>
      <c r="D76" s="115" t="s">
        <v>276</v>
      </c>
      <c r="E76" s="120"/>
      <c r="F76" s="435">
        <f t="shared" ref="F76:G79" si="2">F77</f>
        <v>36.200000000000003</v>
      </c>
      <c r="G76" s="436">
        <f t="shared" si="2"/>
        <v>36.700000000000003</v>
      </c>
    </row>
    <row r="77" spans="1:7" ht="18.75" x14ac:dyDescent="0.3">
      <c r="A77" s="144" t="s">
        <v>277</v>
      </c>
      <c r="B77" s="145">
        <v>9900000000</v>
      </c>
      <c r="C77" s="120" t="s">
        <v>224</v>
      </c>
      <c r="D77" s="120" t="s">
        <v>276</v>
      </c>
      <c r="E77" s="115"/>
      <c r="F77" s="437">
        <f t="shared" si="2"/>
        <v>36.200000000000003</v>
      </c>
      <c r="G77" s="438">
        <f t="shared" si="2"/>
        <v>36.700000000000003</v>
      </c>
    </row>
    <row r="78" spans="1:7" ht="47.25" x14ac:dyDescent="0.3">
      <c r="A78" s="144" t="s">
        <v>267</v>
      </c>
      <c r="B78" s="127" t="s">
        <v>278</v>
      </c>
      <c r="C78" s="120" t="s">
        <v>224</v>
      </c>
      <c r="D78" s="120" t="s">
        <v>276</v>
      </c>
      <c r="E78" s="120"/>
      <c r="F78" s="437">
        <f t="shared" si="2"/>
        <v>36.200000000000003</v>
      </c>
      <c r="G78" s="438">
        <f t="shared" si="2"/>
        <v>36.700000000000003</v>
      </c>
    </row>
    <row r="79" spans="1:7" ht="47.25" x14ac:dyDescent="0.3">
      <c r="A79" s="144" t="s">
        <v>438</v>
      </c>
      <c r="B79" s="127" t="s">
        <v>280</v>
      </c>
      <c r="C79" s="120" t="s">
        <v>224</v>
      </c>
      <c r="D79" s="120" t="s">
        <v>276</v>
      </c>
      <c r="E79" s="120"/>
      <c r="F79" s="437">
        <f t="shared" si="2"/>
        <v>36.200000000000003</v>
      </c>
      <c r="G79" s="438">
        <f t="shared" si="2"/>
        <v>36.700000000000003</v>
      </c>
    </row>
    <row r="80" spans="1:7" ht="18.75" x14ac:dyDescent="0.3">
      <c r="A80" s="144" t="s">
        <v>281</v>
      </c>
      <c r="B80" s="127" t="s">
        <v>280</v>
      </c>
      <c r="C80" s="120" t="s">
        <v>224</v>
      </c>
      <c r="D80" s="120" t="s">
        <v>276</v>
      </c>
      <c r="E80" s="120" t="s">
        <v>282</v>
      </c>
      <c r="F80" s="437">
        <f>прил.9!G45</f>
        <v>36.200000000000003</v>
      </c>
      <c r="G80" s="438">
        <f>прил.9!H45</f>
        <v>36.700000000000003</v>
      </c>
    </row>
    <row r="81" spans="1:7" ht="18.75" x14ac:dyDescent="0.3">
      <c r="A81" s="144" t="s">
        <v>283</v>
      </c>
      <c r="B81" s="127" t="s">
        <v>280</v>
      </c>
      <c r="C81" s="120" t="s">
        <v>224</v>
      </c>
      <c r="D81" s="120" t="s">
        <v>276</v>
      </c>
      <c r="E81" s="120" t="s">
        <v>284</v>
      </c>
      <c r="F81" s="437">
        <f>прил.9!G46</f>
        <v>36.200000000000003</v>
      </c>
      <c r="G81" s="438">
        <f>прил.9!H46</f>
        <v>36.700000000000003</v>
      </c>
    </row>
    <row r="82" spans="1:7" ht="15.75" x14ac:dyDescent="0.25">
      <c r="A82" s="384" t="s">
        <v>285</v>
      </c>
      <c r="B82" s="15" t="s">
        <v>286</v>
      </c>
      <c r="C82" s="157" t="s">
        <v>229</v>
      </c>
      <c r="D82" s="157" t="s">
        <v>225</v>
      </c>
      <c r="E82" s="385" t="s">
        <v>227</v>
      </c>
      <c r="F82" s="439">
        <f t="shared" ref="F82:G85" si="3">F83</f>
        <v>302.10000000000002</v>
      </c>
      <c r="G82" s="440">
        <f t="shared" si="3"/>
        <v>312.7</v>
      </c>
    </row>
    <row r="83" spans="1:7" ht="31.5" x14ac:dyDescent="0.25">
      <c r="A83" s="386" t="s">
        <v>287</v>
      </c>
      <c r="B83" s="12" t="s">
        <v>226</v>
      </c>
      <c r="C83" s="163" t="s">
        <v>229</v>
      </c>
      <c r="D83" s="163" t="s">
        <v>288</v>
      </c>
      <c r="E83" s="387" t="s">
        <v>227</v>
      </c>
      <c r="F83" s="441">
        <f t="shared" si="3"/>
        <v>302.10000000000002</v>
      </c>
      <c r="G83" s="394">
        <f t="shared" si="3"/>
        <v>312.7</v>
      </c>
    </row>
    <row r="84" spans="1:7" ht="15.75" x14ac:dyDescent="0.25">
      <c r="A84" s="386" t="s">
        <v>289</v>
      </c>
      <c r="B84" s="12" t="s">
        <v>290</v>
      </c>
      <c r="C84" s="163" t="s">
        <v>229</v>
      </c>
      <c r="D84" s="163" t="s">
        <v>288</v>
      </c>
      <c r="E84" s="387" t="s">
        <v>227</v>
      </c>
      <c r="F84" s="441">
        <f t="shared" si="3"/>
        <v>302.10000000000002</v>
      </c>
      <c r="G84" s="394">
        <f t="shared" si="3"/>
        <v>312.7</v>
      </c>
    </row>
    <row r="85" spans="1:7" ht="31.5" x14ac:dyDescent="0.25">
      <c r="A85" s="386" t="s">
        <v>291</v>
      </c>
      <c r="B85" s="12" t="s">
        <v>292</v>
      </c>
      <c r="C85" s="163" t="s">
        <v>229</v>
      </c>
      <c r="D85" s="163" t="s">
        <v>288</v>
      </c>
      <c r="E85" s="387" t="s">
        <v>227</v>
      </c>
      <c r="F85" s="441">
        <f t="shared" si="3"/>
        <v>302.10000000000002</v>
      </c>
      <c r="G85" s="394">
        <f t="shared" si="3"/>
        <v>312.7</v>
      </c>
    </row>
    <row r="86" spans="1:7" ht="63" x14ac:dyDescent="0.25">
      <c r="A86" s="386" t="s">
        <v>293</v>
      </c>
      <c r="B86" s="12" t="s">
        <v>294</v>
      </c>
      <c r="C86" s="163" t="s">
        <v>229</v>
      </c>
      <c r="D86" s="163" t="s">
        <v>288</v>
      </c>
      <c r="E86" s="387" t="s">
        <v>227</v>
      </c>
      <c r="F86" s="441">
        <f>F87+F90</f>
        <v>302.10000000000002</v>
      </c>
      <c r="G86" s="394">
        <f>G87+G90</f>
        <v>312.7</v>
      </c>
    </row>
    <row r="87" spans="1:7" ht="47.25" x14ac:dyDescent="0.25">
      <c r="A87" s="345" t="s">
        <v>236</v>
      </c>
      <c r="B87" s="12" t="s">
        <v>294</v>
      </c>
      <c r="C87" s="163" t="s">
        <v>229</v>
      </c>
      <c r="D87" s="163" t="s">
        <v>288</v>
      </c>
      <c r="E87" s="387" t="s">
        <v>237</v>
      </c>
      <c r="F87" s="441">
        <f>F88+F89</f>
        <v>292.5</v>
      </c>
      <c r="G87" s="394">
        <f>G88+G89</f>
        <v>307.3</v>
      </c>
    </row>
    <row r="88" spans="1:7" ht="47.25" x14ac:dyDescent="0.25">
      <c r="A88" s="386" t="s">
        <v>295</v>
      </c>
      <c r="B88" s="12" t="s">
        <v>294</v>
      </c>
      <c r="C88" s="163" t="s">
        <v>229</v>
      </c>
      <c r="D88" s="163" t="s">
        <v>288</v>
      </c>
      <c r="E88" s="12">
        <v>121</v>
      </c>
      <c r="F88" s="441">
        <f>прил.9!G53</f>
        <v>224.7</v>
      </c>
      <c r="G88" s="394">
        <f>прил.9!H53</f>
        <v>236</v>
      </c>
    </row>
    <row r="89" spans="1:7" ht="94.5" x14ac:dyDescent="0.25">
      <c r="A89" s="386" t="s">
        <v>239</v>
      </c>
      <c r="B89" s="12" t="s">
        <v>294</v>
      </c>
      <c r="C89" s="163" t="s">
        <v>229</v>
      </c>
      <c r="D89" s="163" t="s">
        <v>288</v>
      </c>
      <c r="E89" s="12">
        <v>129</v>
      </c>
      <c r="F89" s="441">
        <f>прил.9!G54</f>
        <v>67.8</v>
      </c>
      <c r="G89" s="394">
        <f>прил.9!H54</f>
        <v>71.3</v>
      </c>
    </row>
    <row r="90" spans="1:7" ht="47.25" x14ac:dyDescent="0.25">
      <c r="A90" s="386" t="s">
        <v>249</v>
      </c>
      <c r="B90" s="12" t="s">
        <v>294</v>
      </c>
      <c r="C90" s="163" t="s">
        <v>229</v>
      </c>
      <c r="D90" s="163" t="s">
        <v>288</v>
      </c>
      <c r="E90" s="12">
        <v>244</v>
      </c>
      <c r="F90" s="441">
        <f>прил.9!G80</f>
        <v>9.6</v>
      </c>
      <c r="G90" s="394">
        <f>прил.9!H80</f>
        <v>5.4</v>
      </c>
    </row>
    <row r="91" spans="1:7" ht="63" x14ac:dyDescent="0.25">
      <c r="A91" s="338" t="s">
        <v>296</v>
      </c>
      <c r="B91" s="15" t="s">
        <v>226</v>
      </c>
      <c r="C91" s="157" t="s">
        <v>288</v>
      </c>
      <c r="D91" s="385" t="s">
        <v>298</v>
      </c>
      <c r="E91" s="157" t="s">
        <v>227</v>
      </c>
      <c r="F91" s="439">
        <f>F92</f>
        <v>10</v>
      </c>
      <c r="G91" s="440">
        <f>G92</f>
        <v>10</v>
      </c>
    </row>
    <row r="92" spans="1:7" ht="63" x14ac:dyDescent="0.25">
      <c r="A92" s="386" t="s">
        <v>297</v>
      </c>
      <c r="B92" s="12" t="s">
        <v>226</v>
      </c>
      <c r="C92" s="163" t="s">
        <v>288</v>
      </c>
      <c r="D92" s="387" t="s">
        <v>298</v>
      </c>
      <c r="E92" s="163" t="s">
        <v>227</v>
      </c>
      <c r="F92" s="441">
        <f>F93</f>
        <v>10</v>
      </c>
      <c r="G92" s="394">
        <f>G93</f>
        <v>10</v>
      </c>
    </row>
    <row r="93" spans="1:7" ht="78.75" x14ac:dyDescent="0.25">
      <c r="A93" s="386" t="s">
        <v>299</v>
      </c>
      <c r="B93" s="12" t="s">
        <v>300</v>
      </c>
      <c r="C93" s="163" t="s">
        <v>288</v>
      </c>
      <c r="D93" s="387" t="s">
        <v>298</v>
      </c>
      <c r="E93" s="163" t="s">
        <v>227</v>
      </c>
      <c r="F93" s="441">
        <f>прил.9!G95</f>
        <v>10</v>
      </c>
      <c r="G93" s="394">
        <f>прил.9!H95</f>
        <v>10</v>
      </c>
    </row>
    <row r="94" spans="1:7" ht="15.75" hidden="1" x14ac:dyDescent="0.25">
      <c r="A94" s="442" t="s">
        <v>317</v>
      </c>
      <c r="B94" s="15" t="s">
        <v>226</v>
      </c>
      <c r="C94" s="157" t="s">
        <v>241</v>
      </c>
      <c r="D94" s="157" t="s">
        <v>225</v>
      </c>
      <c r="E94" s="157" t="s">
        <v>227</v>
      </c>
      <c r="F94" s="427">
        <f t="shared" ref="F94:G96" si="4">F95</f>
        <v>0</v>
      </c>
      <c r="G94" s="428">
        <f t="shared" si="4"/>
        <v>0</v>
      </c>
    </row>
    <row r="95" spans="1:7" ht="15.75" hidden="1" x14ac:dyDescent="0.25">
      <c r="A95" s="384" t="s">
        <v>334</v>
      </c>
      <c r="B95" s="420" t="s">
        <v>254</v>
      </c>
      <c r="C95" s="412" t="s">
        <v>241</v>
      </c>
      <c r="D95" s="412" t="s">
        <v>442</v>
      </c>
      <c r="E95" s="419">
        <v>0</v>
      </c>
      <c r="F95" s="443">
        <f t="shared" si="4"/>
        <v>0</v>
      </c>
      <c r="G95" s="444">
        <f t="shared" si="4"/>
        <v>0</v>
      </c>
    </row>
    <row r="96" spans="1:7" ht="15.75" hidden="1" x14ac:dyDescent="0.25">
      <c r="A96" s="345" t="s">
        <v>335</v>
      </c>
      <c r="B96" s="445" t="s">
        <v>336</v>
      </c>
      <c r="C96" s="416" t="s">
        <v>241</v>
      </c>
      <c r="D96" s="416" t="s">
        <v>442</v>
      </c>
      <c r="E96" s="419">
        <v>0</v>
      </c>
      <c r="F96" s="426">
        <f t="shared" si="4"/>
        <v>0</v>
      </c>
      <c r="G96" s="431">
        <f t="shared" si="4"/>
        <v>0</v>
      </c>
    </row>
    <row r="97" spans="1:7" ht="63" hidden="1" x14ac:dyDescent="0.25">
      <c r="A97" s="345" t="s">
        <v>301</v>
      </c>
      <c r="B97" s="419" t="s">
        <v>337</v>
      </c>
      <c r="C97" s="416" t="s">
        <v>241</v>
      </c>
      <c r="D97" s="416" t="s">
        <v>442</v>
      </c>
      <c r="E97" s="419">
        <v>244</v>
      </c>
      <c r="F97" s="426">
        <v>0</v>
      </c>
      <c r="G97" s="431">
        <v>0</v>
      </c>
    </row>
    <row r="98" spans="1:7" ht="15.75" x14ac:dyDescent="0.25">
      <c r="A98" s="341" t="s">
        <v>409</v>
      </c>
      <c r="B98" s="420" t="s">
        <v>226</v>
      </c>
      <c r="C98" s="412">
        <v>10</v>
      </c>
      <c r="D98" s="412" t="s">
        <v>225</v>
      </c>
      <c r="E98" s="412" t="s">
        <v>227</v>
      </c>
      <c r="F98" s="443">
        <f t="shared" ref="F98:G102" si="5">F99</f>
        <v>331.9</v>
      </c>
      <c r="G98" s="444">
        <f t="shared" si="5"/>
        <v>287.60000000000002</v>
      </c>
    </row>
    <row r="99" spans="1:7" ht="15.75" x14ac:dyDescent="0.25">
      <c r="A99" s="341" t="s">
        <v>410</v>
      </c>
      <c r="B99" s="420" t="s">
        <v>226</v>
      </c>
      <c r="C99" s="412">
        <v>10</v>
      </c>
      <c r="D99" s="412" t="s">
        <v>224</v>
      </c>
      <c r="E99" s="412" t="s">
        <v>227</v>
      </c>
      <c r="F99" s="443">
        <f t="shared" si="5"/>
        <v>331.9</v>
      </c>
      <c r="G99" s="444">
        <f t="shared" si="5"/>
        <v>287.60000000000002</v>
      </c>
    </row>
    <row r="100" spans="1:7" ht="31.5" x14ac:dyDescent="0.25">
      <c r="A100" s="345" t="s">
        <v>302</v>
      </c>
      <c r="B100" s="419" t="s">
        <v>278</v>
      </c>
      <c r="C100" s="416">
        <v>10</v>
      </c>
      <c r="D100" s="416" t="s">
        <v>224</v>
      </c>
      <c r="E100" s="416" t="s">
        <v>227</v>
      </c>
      <c r="F100" s="426">
        <f t="shared" si="5"/>
        <v>331.9</v>
      </c>
      <c r="G100" s="431">
        <f t="shared" si="5"/>
        <v>287.60000000000002</v>
      </c>
    </row>
    <row r="101" spans="1:7" ht="15.75" x14ac:dyDescent="0.25">
      <c r="A101" s="345" t="s">
        <v>334</v>
      </c>
      <c r="B101" s="419" t="s">
        <v>254</v>
      </c>
      <c r="C101" s="416">
        <v>10</v>
      </c>
      <c r="D101" s="416" t="s">
        <v>224</v>
      </c>
      <c r="E101" s="416" t="s">
        <v>227</v>
      </c>
      <c r="F101" s="426">
        <f t="shared" si="5"/>
        <v>331.9</v>
      </c>
      <c r="G101" s="431">
        <f t="shared" si="5"/>
        <v>287.60000000000002</v>
      </c>
    </row>
    <row r="102" spans="1:7" ht="63" x14ac:dyDescent="0.25">
      <c r="A102" s="386" t="s">
        <v>411</v>
      </c>
      <c r="B102" s="419" t="s">
        <v>412</v>
      </c>
      <c r="C102" s="416">
        <v>10</v>
      </c>
      <c r="D102" s="416" t="s">
        <v>224</v>
      </c>
      <c r="E102" s="416" t="s">
        <v>227</v>
      </c>
      <c r="F102" s="426">
        <f t="shared" si="5"/>
        <v>331.9</v>
      </c>
      <c r="G102" s="431">
        <f t="shared" si="5"/>
        <v>287.60000000000002</v>
      </c>
    </row>
    <row r="103" spans="1:7" ht="47.25" x14ac:dyDescent="0.25">
      <c r="A103" s="386" t="s">
        <v>413</v>
      </c>
      <c r="B103" s="446" t="s">
        <v>412</v>
      </c>
      <c r="C103" s="447">
        <v>10</v>
      </c>
      <c r="D103" s="416" t="s">
        <v>224</v>
      </c>
      <c r="E103" s="446">
        <v>312</v>
      </c>
      <c r="F103" s="417">
        <f>прил.9!G195</f>
        <v>331.9</v>
      </c>
      <c r="G103" s="431">
        <f>прил.9!H195</f>
        <v>287.60000000000002</v>
      </c>
    </row>
    <row r="104" spans="1:7" ht="78.75" x14ac:dyDescent="0.25">
      <c r="A104" s="384" t="s">
        <v>427</v>
      </c>
      <c r="B104" s="448" t="s">
        <v>226</v>
      </c>
      <c r="C104" s="449" t="s">
        <v>307</v>
      </c>
      <c r="D104" s="412" t="s">
        <v>225</v>
      </c>
      <c r="E104" s="449" t="s">
        <v>227</v>
      </c>
      <c r="F104" s="443">
        <f t="shared" ref="F104:G108" si="6">F105</f>
        <v>228</v>
      </c>
      <c r="G104" s="444">
        <f t="shared" si="6"/>
        <v>228</v>
      </c>
    </row>
    <row r="105" spans="1:7" ht="31.5" x14ac:dyDescent="0.25">
      <c r="A105" s="345" t="s">
        <v>428</v>
      </c>
      <c r="B105" s="419" t="s">
        <v>226</v>
      </c>
      <c r="C105" s="416" t="s">
        <v>307</v>
      </c>
      <c r="D105" s="416" t="s">
        <v>288</v>
      </c>
      <c r="E105" s="416" t="s">
        <v>227</v>
      </c>
      <c r="F105" s="426">
        <f t="shared" si="6"/>
        <v>228</v>
      </c>
      <c r="G105" s="431">
        <f t="shared" si="6"/>
        <v>228</v>
      </c>
    </row>
    <row r="106" spans="1:7" ht="15.75" x14ac:dyDescent="0.25">
      <c r="A106" s="386" t="s">
        <v>429</v>
      </c>
      <c r="B106" s="446" t="s">
        <v>278</v>
      </c>
      <c r="C106" s="447" t="s">
        <v>307</v>
      </c>
      <c r="D106" s="416" t="s">
        <v>288</v>
      </c>
      <c r="E106" s="416" t="s">
        <v>227</v>
      </c>
      <c r="F106" s="426">
        <f t="shared" si="6"/>
        <v>228</v>
      </c>
      <c r="G106" s="431">
        <f t="shared" si="6"/>
        <v>228</v>
      </c>
    </row>
    <row r="107" spans="1:7" ht="15.75" x14ac:dyDescent="0.25">
      <c r="A107" s="386" t="s">
        <v>334</v>
      </c>
      <c r="B107" s="446" t="s">
        <v>254</v>
      </c>
      <c r="C107" s="447" t="s">
        <v>307</v>
      </c>
      <c r="D107" s="416" t="s">
        <v>288</v>
      </c>
      <c r="E107" s="416" t="s">
        <v>227</v>
      </c>
      <c r="F107" s="426">
        <f t="shared" si="6"/>
        <v>228</v>
      </c>
      <c r="G107" s="431">
        <f t="shared" si="6"/>
        <v>228</v>
      </c>
    </row>
    <row r="108" spans="1:7" ht="126" x14ac:dyDescent="0.25">
      <c r="A108" s="386" t="s">
        <v>430</v>
      </c>
      <c r="B108" s="445" t="s">
        <v>431</v>
      </c>
      <c r="C108" s="447" t="s">
        <v>307</v>
      </c>
      <c r="D108" s="416" t="s">
        <v>288</v>
      </c>
      <c r="E108" s="416" t="s">
        <v>227</v>
      </c>
      <c r="F108" s="426">
        <f t="shared" si="6"/>
        <v>228</v>
      </c>
      <c r="G108" s="431">
        <f t="shared" si="6"/>
        <v>228</v>
      </c>
    </row>
    <row r="109" spans="1:7" ht="15.75" x14ac:dyDescent="0.25">
      <c r="A109" s="386" t="s">
        <v>432</v>
      </c>
      <c r="B109" s="446" t="s">
        <v>431</v>
      </c>
      <c r="C109" s="447" t="s">
        <v>307</v>
      </c>
      <c r="D109" s="416" t="s">
        <v>288</v>
      </c>
      <c r="E109" s="446">
        <v>540</v>
      </c>
      <c r="F109" s="426">
        <f>прил.9!G211</f>
        <v>228</v>
      </c>
      <c r="G109" s="431">
        <f>прил.9!H211</f>
        <v>228</v>
      </c>
    </row>
    <row r="110" spans="1:7" x14ac:dyDescent="0.25">
      <c r="A110" s="450" t="s">
        <v>451</v>
      </c>
      <c r="B110" s="451" t="s">
        <v>497</v>
      </c>
      <c r="C110" s="451" t="s">
        <v>225</v>
      </c>
      <c r="D110" s="451" t="s">
        <v>225</v>
      </c>
      <c r="E110" s="451" t="s">
        <v>227</v>
      </c>
      <c r="F110" s="452">
        <f>прил.9!G212</f>
        <v>84.2</v>
      </c>
      <c r="G110" s="452">
        <f>прил.9!H212</f>
        <v>169.8</v>
      </c>
    </row>
  </sheetData>
  <mergeCells count="3">
    <mergeCell ref="E1:G1"/>
    <mergeCell ref="C2:G5"/>
    <mergeCell ref="A6:G6"/>
  </mergeCells>
  <pageMargins left="0.23611111111111099" right="0.23611111111111099" top="0.35416666666666702" bottom="0.35416666666666702" header="0.511811023622047" footer="0.511811023622047"/>
  <pageSetup paperSize="9" scale="7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topLeftCell="A4" zoomScaleNormal="100" workbookViewId="0">
      <selection activeCell="E5" sqref="E5"/>
    </sheetView>
  </sheetViews>
  <sheetFormatPr defaultColWidth="9.140625" defaultRowHeight="15.75" outlineLevelRow="2" x14ac:dyDescent="0.25"/>
  <cols>
    <col min="1" max="1" width="34.28515625" style="453" customWidth="1"/>
    <col min="2" max="2" width="76.28515625" style="454" customWidth="1"/>
    <col min="3" max="3" width="29.7109375" style="454" customWidth="1"/>
    <col min="4" max="254" width="9.140625" style="455"/>
    <col min="255" max="255" width="26.7109375" style="455" customWidth="1"/>
    <col min="256" max="256" width="81.42578125" style="455" customWidth="1"/>
    <col min="257" max="259" width="13.85546875" style="455" customWidth="1"/>
    <col min="260" max="510" width="9.140625" style="455"/>
    <col min="511" max="511" width="26.7109375" style="455" customWidth="1"/>
    <col min="512" max="512" width="81.42578125" style="455" customWidth="1"/>
    <col min="513" max="515" width="13.85546875" style="455" customWidth="1"/>
    <col min="516" max="766" width="9.140625" style="455"/>
    <col min="767" max="767" width="26.7109375" style="455" customWidth="1"/>
    <col min="768" max="768" width="81.42578125" style="455" customWidth="1"/>
    <col min="769" max="771" width="13.85546875" style="455" customWidth="1"/>
    <col min="772" max="1022" width="9.140625" style="455"/>
    <col min="1023" max="1023" width="26.7109375" style="455" customWidth="1"/>
    <col min="1024" max="1024" width="81.42578125" style="455" customWidth="1"/>
  </cols>
  <sheetData>
    <row r="1" spans="1:4" ht="17.45" customHeight="1" x14ac:dyDescent="0.3">
      <c r="C1" s="75" t="s">
        <v>498</v>
      </c>
    </row>
    <row r="2" spans="1:4" ht="175.5" customHeight="1" x14ac:dyDescent="0.25">
      <c r="B2" s="5"/>
      <c r="C2" s="5" t="s">
        <v>499</v>
      </c>
      <c r="D2" s="74"/>
    </row>
    <row r="3" spans="1:4" ht="54.75" customHeight="1" x14ac:dyDescent="0.25">
      <c r="A3" s="613" t="s">
        <v>500</v>
      </c>
      <c r="B3" s="613"/>
      <c r="C3" s="613"/>
    </row>
    <row r="4" spans="1:4" ht="18.75" customHeight="1" x14ac:dyDescent="0.25">
      <c r="C4" s="456" t="s">
        <v>211</v>
      </c>
    </row>
    <row r="5" spans="1:4" s="459" customFormat="1" ht="68.45" customHeight="1" x14ac:dyDescent="0.25">
      <c r="A5" s="7" t="s">
        <v>45</v>
      </c>
      <c r="B5" s="457" t="s">
        <v>501</v>
      </c>
      <c r="C5" s="458" t="s">
        <v>502</v>
      </c>
    </row>
    <row r="6" spans="1:4" ht="34.15" customHeight="1" x14ac:dyDescent="0.25">
      <c r="A6" s="78" t="s">
        <v>503</v>
      </c>
      <c r="B6" s="460" t="s">
        <v>504</v>
      </c>
      <c r="C6" s="461">
        <f>C7</f>
        <v>0</v>
      </c>
    </row>
    <row r="7" spans="1:4" ht="34.15" customHeight="1" x14ac:dyDescent="0.25">
      <c r="A7" s="78" t="s">
        <v>505</v>
      </c>
      <c r="B7" s="13" t="s">
        <v>506</v>
      </c>
      <c r="C7" s="461">
        <f>C8+C12</f>
        <v>0</v>
      </c>
    </row>
    <row r="8" spans="1:4" ht="34.15" customHeight="1" outlineLevel="2" x14ac:dyDescent="0.25">
      <c r="A8" s="462" t="s">
        <v>507</v>
      </c>
      <c r="B8" s="13" t="s">
        <v>508</v>
      </c>
      <c r="C8" s="461">
        <f>C9</f>
        <v>-3805.2</v>
      </c>
    </row>
    <row r="9" spans="1:4" ht="34.15" customHeight="1" outlineLevel="2" x14ac:dyDescent="0.25">
      <c r="A9" s="462" t="s">
        <v>509</v>
      </c>
      <c r="B9" s="13" t="s">
        <v>510</v>
      </c>
      <c r="C9" s="461">
        <f>C10</f>
        <v>-3805.2</v>
      </c>
    </row>
    <row r="10" spans="1:4" ht="34.15" customHeight="1" outlineLevel="2" x14ac:dyDescent="0.25">
      <c r="A10" s="462" t="s">
        <v>511</v>
      </c>
      <c r="B10" s="13" t="s">
        <v>512</v>
      </c>
      <c r="C10" s="461">
        <f>C11</f>
        <v>-3805.2</v>
      </c>
    </row>
    <row r="11" spans="1:4" ht="34.15" customHeight="1" outlineLevel="2" x14ac:dyDescent="0.25">
      <c r="A11" s="463" t="s">
        <v>513</v>
      </c>
      <c r="B11" s="11" t="s">
        <v>514</v>
      </c>
      <c r="C11" s="464">
        <v>-3805.2</v>
      </c>
    </row>
    <row r="12" spans="1:4" ht="34.15" customHeight="1" x14ac:dyDescent="0.25">
      <c r="A12" s="462" t="s">
        <v>515</v>
      </c>
      <c r="B12" s="13" t="s">
        <v>516</v>
      </c>
      <c r="C12" s="461">
        <f>C13</f>
        <v>3805.2</v>
      </c>
    </row>
    <row r="13" spans="1:4" ht="34.15" customHeight="1" x14ac:dyDescent="0.25">
      <c r="A13" s="462" t="s">
        <v>517</v>
      </c>
      <c r="B13" s="13" t="s">
        <v>518</v>
      </c>
      <c r="C13" s="461">
        <f>C14</f>
        <v>3805.2</v>
      </c>
    </row>
    <row r="14" spans="1:4" ht="34.15" customHeight="1" x14ac:dyDescent="0.25">
      <c r="A14" s="462" t="s">
        <v>519</v>
      </c>
      <c r="B14" s="13" t="s">
        <v>520</v>
      </c>
      <c r="C14" s="461">
        <f>C15</f>
        <v>3805.2</v>
      </c>
    </row>
    <row r="15" spans="1:4" ht="34.15" customHeight="1" x14ac:dyDescent="0.25">
      <c r="A15" s="463" t="s">
        <v>521</v>
      </c>
      <c r="B15" s="11" t="s">
        <v>522</v>
      </c>
      <c r="C15" s="464">
        <v>3805.2</v>
      </c>
    </row>
    <row r="16" spans="1:4" ht="50.25" customHeight="1" x14ac:dyDescent="0.25"/>
    <row r="17" ht="40.5" customHeight="1" outlineLevel="1" x14ac:dyDescent="0.25"/>
    <row r="18" outlineLevel="1" x14ac:dyDescent="0.25"/>
    <row r="19" outlineLevel="1" x14ac:dyDescent="0.25"/>
    <row r="20" outlineLevel="1" x14ac:dyDescent="0.25"/>
    <row r="21" outlineLevel="1" x14ac:dyDescent="0.25"/>
    <row r="22" ht="34.15" customHeight="1" x14ac:dyDescent="0.25"/>
    <row r="23" ht="47.45" hidden="1" customHeight="1" x14ac:dyDescent="0.25"/>
    <row r="24" ht="56.45" hidden="1" customHeight="1" x14ac:dyDescent="0.25"/>
    <row r="25" ht="62.45" hidden="1" customHeight="1" x14ac:dyDescent="0.25"/>
    <row r="26" ht="46.5" customHeight="1" x14ac:dyDescent="0.25"/>
    <row r="27" ht="54" customHeight="1" x14ac:dyDescent="0.25"/>
    <row r="28" ht="52.5" customHeight="1" x14ac:dyDescent="0.25"/>
    <row r="29" ht="36" customHeight="1" x14ac:dyDescent="0.25"/>
    <row r="30" ht="35.25" customHeight="1" x14ac:dyDescent="0.25"/>
    <row r="31" ht="97.5" customHeight="1" x14ac:dyDescent="0.25"/>
    <row r="32" ht="111.75" customHeight="1" x14ac:dyDescent="0.25"/>
    <row r="33" ht="42" hidden="1" customHeight="1" x14ac:dyDescent="0.25"/>
    <row r="34" ht="36" hidden="1" customHeight="1" x14ac:dyDescent="0.25"/>
    <row r="35" ht="54" hidden="1" customHeight="1" x14ac:dyDescent="0.25"/>
    <row r="36" ht="69.599999999999994" hidden="1" customHeight="1" x14ac:dyDescent="0.25"/>
    <row r="37" ht="31.5" hidden="1" customHeight="1" x14ac:dyDescent="0.25"/>
    <row r="38" ht="52.9" hidden="1" customHeight="1" x14ac:dyDescent="0.25"/>
    <row r="39" ht="69" hidden="1" customHeight="1" x14ac:dyDescent="0.25"/>
    <row r="44" ht="59.25" customHeight="1" x14ac:dyDescent="0.25"/>
  </sheetData>
  <mergeCells count="1">
    <mergeCell ref="A3:C3"/>
  </mergeCells>
  <pageMargins left="0.78749999999999998" right="0" top="0" bottom="0" header="0.511811023622047" footer="0.511811023622047"/>
  <pageSetup paperSize="9" fitToHeight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5"/>
  <sheetViews>
    <sheetView zoomScaleNormal="100" workbookViewId="0">
      <selection activeCell="C7" sqref="C7"/>
    </sheetView>
  </sheetViews>
  <sheetFormatPr defaultColWidth="9.140625" defaultRowHeight="15.75" outlineLevelRow="2" x14ac:dyDescent="0.25"/>
  <cols>
    <col min="1" max="1" width="34.28515625" style="453" customWidth="1"/>
    <col min="2" max="2" width="76.28515625" style="454" customWidth="1"/>
    <col min="3" max="4" width="21" style="454" customWidth="1"/>
    <col min="5" max="255" width="9.140625" style="455"/>
    <col min="256" max="256" width="26.7109375" style="455" customWidth="1"/>
    <col min="257" max="257" width="81.42578125" style="455" customWidth="1"/>
    <col min="258" max="260" width="13.85546875" style="455" customWidth="1"/>
    <col min="261" max="511" width="9.140625" style="455"/>
    <col min="512" max="512" width="26.7109375" style="455" customWidth="1"/>
    <col min="513" max="513" width="81.42578125" style="455" customWidth="1"/>
    <col min="514" max="516" width="13.85546875" style="455" customWidth="1"/>
    <col min="517" max="767" width="9.140625" style="455"/>
    <col min="768" max="768" width="26.7109375" style="455" customWidth="1"/>
    <col min="769" max="769" width="81.42578125" style="455" customWidth="1"/>
    <col min="770" max="772" width="13.85546875" style="455" customWidth="1"/>
    <col min="773" max="1023" width="9.140625" style="455"/>
    <col min="1024" max="1024" width="26.7109375" style="455" customWidth="1"/>
  </cols>
  <sheetData>
    <row r="1" spans="1:5" ht="17.45" customHeight="1" x14ac:dyDescent="0.3">
      <c r="D1" s="75" t="s">
        <v>523</v>
      </c>
    </row>
    <row r="2" spans="1:5" ht="116.25" customHeight="1" x14ac:dyDescent="0.25">
      <c r="B2" s="5"/>
      <c r="C2" s="614" t="s">
        <v>524</v>
      </c>
      <c r="D2" s="614"/>
      <c r="E2" s="74"/>
    </row>
    <row r="3" spans="1:5" ht="54.75" customHeight="1" x14ac:dyDescent="0.25">
      <c r="A3" s="613" t="s">
        <v>525</v>
      </c>
      <c r="B3" s="613"/>
      <c r="C3" s="613"/>
      <c r="D3" s="613"/>
    </row>
    <row r="4" spans="1:5" ht="18.75" customHeight="1" x14ac:dyDescent="0.25">
      <c r="D4" s="456" t="s">
        <v>211</v>
      </c>
    </row>
    <row r="5" spans="1:5" s="459" customFormat="1" ht="48" customHeight="1" x14ac:dyDescent="0.25">
      <c r="A5" s="601" t="s">
        <v>45</v>
      </c>
      <c r="B5" s="615" t="s">
        <v>501</v>
      </c>
      <c r="C5" s="457" t="s">
        <v>526</v>
      </c>
      <c r="D5" s="458" t="s">
        <v>527</v>
      </c>
    </row>
    <row r="6" spans="1:5" s="459" customFormat="1" ht="41.25" customHeight="1" x14ac:dyDescent="0.25">
      <c r="A6" s="601"/>
      <c r="B6" s="615"/>
      <c r="C6" s="458" t="s">
        <v>502</v>
      </c>
      <c r="D6" s="458" t="s">
        <v>502</v>
      </c>
    </row>
    <row r="7" spans="1:5" ht="34.15" customHeight="1" x14ac:dyDescent="0.25">
      <c r="A7" s="78" t="s">
        <v>503</v>
      </c>
      <c r="B7" s="460" t="s">
        <v>504</v>
      </c>
      <c r="C7" s="461">
        <f>C8</f>
        <v>127.40000000000009</v>
      </c>
      <c r="D7" s="461">
        <f>D8</f>
        <v>132</v>
      </c>
    </row>
    <row r="8" spans="1:5" ht="34.15" customHeight="1" x14ac:dyDescent="0.25">
      <c r="A8" s="78" t="s">
        <v>505</v>
      </c>
      <c r="B8" s="13" t="s">
        <v>506</v>
      </c>
      <c r="C8" s="461">
        <f>C9+C13</f>
        <v>127.40000000000009</v>
      </c>
      <c r="D8" s="461">
        <f>D9+D13</f>
        <v>132</v>
      </c>
    </row>
    <row r="9" spans="1:5" ht="34.15" customHeight="1" outlineLevel="2" x14ac:dyDescent="0.25">
      <c r="A9" s="462" t="s">
        <v>507</v>
      </c>
      <c r="B9" s="13" t="s">
        <v>508</v>
      </c>
      <c r="C9" s="461">
        <f t="shared" ref="C9:D11" si="0">C10</f>
        <v>-3574.9</v>
      </c>
      <c r="D9" s="461">
        <f t="shared" si="0"/>
        <v>-3626.8</v>
      </c>
    </row>
    <row r="10" spans="1:5" ht="34.15" customHeight="1" outlineLevel="2" x14ac:dyDescent="0.25">
      <c r="A10" s="462" t="s">
        <v>509</v>
      </c>
      <c r="B10" s="13" t="s">
        <v>510</v>
      </c>
      <c r="C10" s="461">
        <f t="shared" si="0"/>
        <v>-3574.9</v>
      </c>
      <c r="D10" s="461">
        <f t="shared" si="0"/>
        <v>-3626.8</v>
      </c>
    </row>
    <row r="11" spans="1:5" ht="34.15" customHeight="1" outlineLevel="2" x14ac:dyDescent="0.25">
      <c r="A11" s="462" t="s">
        <v>511</v>
      </c>
      <c r="B11" s="13" t="s">
        <v>512</v>
      </c>
      <c r="C11" s="461">
        <f t="shared" si="0"/>
        <v>-3574.9</v>
      </c>
      <c r="D11" s="461">
        <f t="shared" si="0"/>
        <v>-3626.8</v>
      </c>
    </row>
    <row r="12" spans="1:5" ht="34.15" customHeight="1" outlineLevel="2" x14ac:dyDescent="0.25">
      <c r="A12" s="463" t="s">
        <v>513</v>
      </c>
      <c r="B12" s="11" t="s">
        <v>514</v>
      </c>
      <c r="C12" s="465">
        <v>-3574.9</v>
      </c>
      <c r="D12" s="465">
        <v>-3626.8</v>
      </c>
    </row>
    <row r="13" spans="1:5" ht="34.15" customHeight="1" x14ac:dyDescent="0.25">
      <c r="A13" s="462" t="s">
        <v>515</v>
      </c>
      <c r="B13" s="13" t="s">
        <v>516</v>
      </c>
      <c r="C13" s="461">
        <f t="shared" ref="C13:D15" si="1">C14</f>
        <v>3702.3</v>
      </c>
      <c r="D13" s="461">
        <f t="shared" si="1"/>
        <v>3758.8</v>
      </c>
    </row>
    <row r="14" spans="1:5" ht="34.15" customHeight="1" x14ac:dyDescent="0.25">
      <c r="A14" s="462" t="s">
        <v>517</v>
      </c>
      <c r="B14" s="13" t="s">
        <v>518</v>
      </c>
      <c r="C14" s="461">
        <f t="shared" si="1"/>
        <v>3702.3</v>
      </c>
      <c r="D14" s="461">
        <f t="shared" si="1"/>
        <v>3758.8</v>
      </c>
    </row>
    <row r="15" spans="1:5" ht="34.15" customHeight="1" x14ac:dyDescent="0.25">
      <c r="A15" s="462" t="s">
        <v>519</v>
      </c>
      <c r="B15" s="13" t="s">
        <v>520</v>
      </c>
      <c r="C15" s="461">
        <f t="shared" si="1"/>
        <v>3702.3</v>
      </c>
      <c r="D15" s="461">
        <f t="shared" si="1"/>
        <v>3758.8</v>
      </c>
    </row>
    <row r="16" spans="1:5" ht="34.15" customHeight="1" x14ac:dyDescent="0.25">
      <c r="A16" s="463" t="s">
        <v>521</v>
      </c>
      <c r="B16" s="11" t="s">
        <v>522</v>
      </c>
      <c r="C16" s="465">
        <v>3702.3</v>
      </c>
      <c r="D16" s="465">
        <v>3758.8</v>
      </c>
    </row>
    <row r="17" ht="50.25" customHeight="1" x14ac:dyDescent="0.25"/>
    <row r="18" ht="40.5" customHeight="1" outlineLevel="1" x14ac:dyDescent="0.25"/>
    <row r="19" outlineLevel="1" x14ac:dyDescent="0.25"/>
    <row r="20" outlineLevel="1" x14ac:dyDescent="0.25"/>
    <row r="21" outlineLevel="1" x14ac:dyDescent="0.25"/>
    <row r="22" outlineLevel="1" x14ac:dyDescent="0.25"/>
    <row r="23" ht="34.15" customHeight="1" x14ac:dyDescent="0.25"/>
    <row r="24" ht="47.45" hidden="1" customHeight="1" x14ac:dyDescent="0.25"/>
    <row r="25" ht="56.45" hidden="1" customHeight="1" x14ac:dyDescent="0.25"/>
    <row r="26" ht="62.45" hidden="1" customHeight="1" x14ac:dyDescent="0.25"/>
    <row r="27" ht="46.5" customHeight="1" x14ac:dyDescent="0.25"/>
    <row r="28" ht="54" customHeight="1" x14ac:dyDescent="0.25"/>
    <row r="29" ht="52.5" customHeight="1" x14ac:dyDescent="0.25"/>
    <row r="30" ht="36" customHeight="1" x14ac:dyDescent="0.25"/>
    <row r="31" ht="35.25" customHeight="1" x14ac:dyDescent="0.25"/>
    <row r="32" ht="97.5" customHeight="1" x14ac:dyDescent="0.25"/>
    <row r="33" ht="111.75" customHeight="1" x14ac:dyDescent="0.25"/>
    <row r="34" ht="42" hidden="1" customHeight="1" x14ac:dyDescent="0.25"/>
    <row r="35" ht="36" hidden="1" customHeight="1" x14ac:dyDescent="0.25"/>
    <row r="36" ht="54" hidden="1" customHeight="1" x14ac:dyDescent="0.25"/>
    <row r="37" ht="69.599999999999994" hidden="1" customHeight="1" x14ac:dyDescent="0.25"/>
    <row r="38" ht="31.5" hidden="1" customHeight="1" x14ac:dyDescent="0.25"/>
    <row r="39" ht="52.9" hidden="1" customHeight="1" x14ac:dyDescent="0.25"/>
    <row r="40" ht="69" hidden="1" customHeight="1" x14ac:dyDescent="0.25"/>
    <row r="45" ht="59.25" customHeight="1" x14ac:dyDescent="0.25"/>
  </sheetData>
  <mergeCells count="4">
    <mergeCell ref="C2:D2"/>
    <mergeCell ref="A3:D3"/>
    <mergeCell ref="A5:A6"/>
    <mergeCell ref="B5:B6"/>
  </mergeCells>
  <pageMargins left="0.78749999999999998" right="0" top="0" bottom="0" header="0.511811023622047" footer="0.511811023622047"/>
  <pageSetup paperSize="9" fitToHeight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"/>
  <sheetViews>
    <sheetView zoomScaleNormal="100" workbookViewId="0">
      <selection activeCell="G7" sqref="G7"/>
    </sheetView>
  </sheetViews>
  <sheetFormatPr defaultColWidth="9.140625" defaultRowHeight="15.75" x14ac:dyDescent="0.25"/>
  <cols>
    <col min="1" max="1" width="9.85546875" style="2" customWidth="1"/>
    <col min="2" max="2" width="67.5703125" style="466" customWidth="1"/>
    <col min="3" max="3" width="25.7109375" style="467" customWidth="1"/>
    <col min="4" max="1024" width="9.140625" style="2"/>
  </cols>
  <sheetData>
    <row r="1" spans="1:4" ht="15.6" customHeight="1" x14ac:dyDescent="0.25">
      <c r="A1" s="83"/>
      <c r="B1" s="468"/>
      <c r="C1" s="469" t="s">
        <v>528</v>
      </c>
      <c r="D1" s="470"/>
    </row>
    <row r="2" spans="1:4" ht="210" customHeight="1" x14ac:dyDescent="0.25">
      <c r="A2" s="76"/>
      <c r="B2" s="471"/>
      <c r="C2" s="5" t="s">
        <v>529</v>
      </c>
      <c r="D2" s="470"/>
    </row>
    <row r="3" spans="1:4" ht="52.15" customHeight="1" x14ac:dyDescent="0.25">
      <c r="A3" s="616" t="s">
        <v>530</v>
      </c>
      <c r="B3" s="616"/>
      <c r="C3" s="616"/>
    </row>
    <row r="4" spans="1:4" ht="20.45" customHeight="1" x14ac:dyDescent="0.25">
      <c r="A4" s="472"/>
      <c r="B4" s="473"/>
      <c r="C4" s="456" t="s">
        <v>211</v>
      </c>
    </row>
    <row r="5" spans="1:4" ht="15.75" customHeight="1" x14ac:dyDescent="0.25">
      <c r="A5" s="617" t="s">
        <v>531</v>
      </c>
      <c r="B5" s="617" t="s">
        <v>212</v>
      </c>
      <c r="C5" s="618" t="s">
        <v>502</v>
      </c>
    </row>
    <row r="6" spans="1:4" x14ac:dyDescent="0.25">
      <c r="A6" s="617"/>
      <c r="B6" s="617"/>
      <c r="C6" s="618"/>
    </row>
    <row r="7" spans="1:4" ht="47.25" x14ac:dyDescent="0.25">
      <c r="A7" s="420" t="s">
        <v>532</v>
      </c>
      <c r="B7" s="475" t="s">
        <v>533</v>
      </c>
      <c r="C7" s="476"/>
    </row>
    <row r="8" spans="1:4" ht="47.25" x14ac:dyDescent="0.25">
      <c r="A8" s="419">
        <v>1</v>
      </c>
      <c r="B8" s="371" t="s">
        <v>534</v>
      </c>
      <c r="C8" s="477">
        <v>0</v>
      </c>
    </row>
    <row r="9" spans="1:4" ht="63" x14ac:dyDescent="0.25">
      <c r="A9" s="419">
        <v>2</v>
      </c>
      <c r="B9" s="371" t="s">
        <v>535</v>
      </c>
      <c r="C9" s="477">
        <v>0</v>
      </c>
    </row>
    <row r="10" spans="1:4" x14ac:dyDescent="0.25">
      <c r="A10" s="478"/>
      <c r="B10" s="479" t="s">
        <v>536</v>
      </c>
      <c r="C10" s="480">
        <f>SUM(C8:C9)</f>
        <v>0</v>
      </c>
    </row>
    <row r="11" spans="1:4" x14ac:dyDescent="0.25">
      <c r="A11" s="420" t="s">
        <v>537</v>
      </c>
      <c r="B11" s="475" t="s">
        <v>538</v>
      </c>
      <c r="C11" s="476"/>
    </row>
    <row r="12" spans="1:4" ht="47.25" x14ac:dyDescent="0.25">
      <c r="A12" s="419">
        <v>1</v>
      </c>
      <c r="B12" s="371" t="s">
        <v>539</v>
      </c>
      <c r="C12" s="477">
        <v>0</v>
      </c>
    </row>
    <row r="13" spans="1:4" ht="63" x14ac:dyDescent="0.25">
      <c r="A13" s="419">
        <v>2</v>
      </c>
      <c r="B13" s="371" t="s">
        <v>540</v>
      </c>
      <c r="C13" s="477">
        <v>0</v>
      </c>
    </row>
    <row r="14" spans="1:4" x14ac:dyDescent="0.25">
      <c r="A14" s="419" t="s">
        <v>42</v>
      </c>
      <c r="B14" s="481" t="s">
        <v>536</v>
      </c>
      <c r="C14" s="480">
        <f>SUM(C12:C13)</f>
        <v>0</v>
      </c>
    </row>
  </sheetData>
  <mergeCells count="4">
    <mergeCell ref="A3:C3"/>
    <mergeCell ref="A5:A6"/>
    <mergeCell ref="B5:B6"/>
    <mergeCell ref="C5:C6"/>
  </mergeCells>
  <pageMargins left="0.78749999999999998" right="0.23611111111111099" top="0.74791666666666701" bottom="0.74791666666666701" header="0.511811023622047" footer="0.511811023622047"/>
  <pageSetup paperSize="9" fitToHeight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"/>
  <sheetViews>
    <sheetView zoomScaleNormal="100" workbookViewId="0">
      <selection activeCell="C9" sqref="C9"/>
    </sheetView>
  </sheetViews>
  <sheetFormatPr defaultColWidth="9.140625" defaultRowHeight="15.75" x14ac:dyDescent="0.25"/>
  <cols>
    <col min="1" max="1" width="9.85546875" style="2" customWidth="1"/>
    <col min="2" max="2" width="67.5703125" style="466" customWidth="1"/>
    <col min="3" max="3" width="20.28515625" style="466" customWidth="1"/>
    <col min="4" max="4" width="20.28515625" style="467" customWidth="1"/>
    <col min="5" max="1024" width="9.140625" style="2"/>
  </cols>
  <sheetData>
    <row r="1" spans="1:5" ht="15.6" customHeight="1" x14ac:dyDescent="0.25">
      <c r="A1" s="83"/>
      <c r="B1" s="468"/>
      <c r="C1" s="468"/>
      <c r="D1" s="469" t="s">
        <v>541</v>
      </c>
      <c r="E1" s="470"/>
    </row>
    <row r="2" spans="1:5" ht="106.9" customHeight="1" x14ac:dyDescent="0.25">
      <c r="A2" s="76"/>
      <c r="B2" s="471"/>
      <c r="C2" s="614" t="s">
        <v>542</v>
      </c>
      <c r="D2" s="614"/>
      <c r="E2" s="470"/>
    </row>
    <row r="3" spans="1:5" ht="45" customHeight="1" x14ac:dyDescent="0.25">
      <c r="A3" s="616" t="s">
        <v>543</v>
      </c>
      <c r="B3" s="616"/>
      <c r="C3" s="616"/>
      <c r="D3" s="616"/>
    </row>
    <row r="4" spans="1:5" ht="21" customHeight="1" x14ac:dyDescent="0.25">
      <c r="A4" s="472"/>
      <c r="B4" s="473"/>
      <c r="C4" s="473"/>
      <c r="D4" s="456" t="s">
        <v>211</v>
      </c>
    </row>
    <row r="5" spans="1:5" ht="15.75" customHeight="1" x14ac:dyDescent="0.25">
      <c r="A5" s="617" t="s">
        <v>531</v>
      </c>
      <c r="B5" s="617" t="s">
        <v>212</v>
      </c>
      <c r="C5" s="482" t="s">
        <v>526</v>
      </c>
      <c r="D5" s="483" t="s">
        <v>527</v>
      </c>
    </row>
    <row r="6" spans="1:5" x14ac:dyDescent="0.25">
      <c r="A6" s="617"/>
      <c r="B6" s="617"/>
      <c r="C6" s="484" t="s">
        <v>544</v>
      </c>
      <c r="D6" s="484" t="s">
        <v>544</v>
      </c>
    </row>
    <row r="7" spans="1:5" ht="47.25" x14ac:dyDescent="0.25">
      <c r="A7" s="420" t="s">
        <v>532</v>
      </c>
      <c r="B7" s="475" t="s">
        <v>533</v>
      </c>
      <c r="C7" s="475"/>
      <c r="D7" s="476"/>
    </row>
    <row r="8" spans="1:5" ht="47.25" x14ac:dyDescent="0.25">
      <c r="A8" s="419">
        <v>1</v>
      </c>
      <c r="B8" s="371" t="s">
        <v>534</v>
      </c>
      <c r="C8" s="477">
        <v>0</v>
      </c>
      <c r="D8" s="477">
        <v>0</v>
      </c>
    </row>
    <row r="9" spans="1:5" ht="63" x14ac:dyDescent="0.25">
      <c r="A9" s="419">
        <v>2</v>
      </c>
      <c r="B9" s="371" t="s">
        <v>535</v>
      </c>
      <c r="C9" s="477">
        <v>0</v>
      </c>
      <c r="D9" s="477">
        <v>0</v>
      </c>
    </row>
    <row r="10" spans="1:5" x14ac:dyDescent="0.25">
      <c r="A10" s="478"/>
      <c r="B10" s="479" t="s">
        <v>536</v>
      </c>
      <c r="C10" s="480">
        <f>SUM(C8:C9)</f>
        <v>0</v>
      </c>
      <c r="D10" s="480">
        <f>SUM(D8:D9)</f>
        <v>0</v>
      </c>
    </row>
    <row r="11" spans="1:5" x14ac:dyDescent="0.25">
      <c r="A11" s="420" t="s">
        <v>537</v>
      </c>
      <c r="B11" s="475" t="s">
        <v>538</v>
      </c>
      <c r="C11" s="476"/>
      <c r="D11" s="476"/>
    </row>
    <row r="12" spans="1:5" ht="47.25" x14ac:dyDescent="0.25">
      <c r="A12" s="419">
        <v>1</v>
      </c>
      <c r="B12" s="371" t="s">
        <v>539</v>
      </c>
      <c r="C12" s="477">
        <v>0</v>
      </c>
      <c r="D12" s="477">
        <v>0</v>
      </c>
    </row>
    <row r="13" spans="1:5" ht="63" x14ac:dyDescent="0.25">
      <c r="A13" s="419">
        <v>2</v>
      </c>
      <c r="B13" s="371" t="s">
        <v>540</v>
      </c>
      <c r="C13" s="477">
        <v>0</v>
      </c>
      <c r="D13" s="477">
        <v>0</v>
      </c>
    </row>
    <row r="14" spans="1:5" x14ac:dyDescent="0.25">
      <c r="A14" s="419" t="s">
        <v>42</v>
      </c>
      <c r="B14" s="481" t="s">
        <v>536</v>
      </c>
      <c r="C14" s="480">
        <f>SUM(C12:C13)</f>
        <v>0</v>
      </c>
      <c r="D14" s="480">
        <f>SUM(D12:D13)</f>
        <v>0</v>
      </c>
    </row>
  </sheetData>
  <mergeCells count="4">
    <mergeCell ref="C2:D2"/>
    <mergeCell ref="A3:D3"/>
    <mergeCell ref="A5:A6"/>
    <mergeCell ref="B5:B6"/>
  </mergeCells>
  <pageMargins left="0.78749999999999998" right="0" top="0" bottom="0" header="0.511811023622047" footer="0.511811023622047"/>
  <pageSetup paperSize="9" fitToHeight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J13" sqref="J13"/>
    </sheetView>
  </sheetViews>
  <sheetFormatPr defaultColWidth="8.85546875" defaultRowHeight="15" x14ac:dyDescent="0.25"/>
  <cols>
    <col min="1" max="1" width="13.28515625" style="17" customWidth="1"/>
    <col min="2" max="2" width="14.42578125" style="17" customWidth="1"/>
    <col min="3" max="3" width="16.5703125" style="17" customWidth="1"/>
    <col min="4" max="4" width="15.85546875" style="17" customWidth="1"/>
    <col min="5" max="5" width="17.140625" style="17" customWidth="1"/>
    <col min="6" max="6" width="13.28515625" style="17" customWidth="1"/>
    <col min="7" max="7" width="20.5703125" style="17" customWidth="1"/>
  </cols>
  <sheetData>
    <row r="1" spans="1:7" ht="148.5" customHeight="1" x14ac:dyDescent="0.25">
      <c r="A1" s="485"/>
      <c r="B1" s="485"/>
      <c r="C1" s="485"/>
      <c r="D1" s="485"/>
      <c r="E1" s="485"/>
      <c r="F1" s="621" t="s">
        <v>545</v>
      </c>
      <c r="G1" s="621"/>
    </row>
    <row r="2" spans="1:7" x14ac:dyDescent="0.25">
      <c r="A2" s="485"/>
      <c r="B2" s="485"/>
      <c r="C2" s="485"/>
      <c r="D2" s="485"/>
      <c r="E2" s="485"/>
      <c r="F2" s="622"/>
      <c r="G2" s="622"/>
    </row>
    <row r="3" spans="1:7" ht="43.15" customHeight="1" x14ac:dyDescent="0.25">
      <c r="A3" s="623" t="s">
        <v>546</v>
      </c>
      <c r="B3" s="623"/>
      <c r="C3" s="623"/>
      <c r="D3" s="623"/>
      <c r="E3" s="623"/>
      <c r="F3" s="623"/>
      <c r="G3" s="623"/>
    </row>
    <row r="4" spans="1:7" ht="15.75" x14ac:dyDescent="0.25">
      <c r="A4" s="486"/>
      <c r="B4" s="487"/>
      <c r="C4" s="487"/>
      <c r="D4" s="487"/>
      <c r="E4" s="487"/>
      <c r="F4" s="487"/>
      <c r="G4" s="487"/>
    </row>
    <row r="5" spans="1:7" ht="15.75" customHeight="1" x14ac:dyDescent="0.25">
      <c r="A5" s="623" t="s">
        <v>547</v>
      </c>
      <c r="B5" s="623"/>
      <c r="C5" s="623"/>
      <c r="D5" s="623"/>
      <c r="E5" s="623"/>
      <c r="F5" s="623"/>
      <c r="G5" s="623"/>
    </row>
    <row r="6" spans="1:7" ht="15.75" x14ac:dyDescent="0.25">
      <c r="A6" s="487"/>
      <c r="B6" s="487"/>
      <c r="C6" s="487"/>
      <c r="D6" s="487"/>
      <c r="E6" s="487"/>
      <c r="F6" s="487"/>
      <c r="G6" s="488" t="s">
        <v>548</v>
      </c>
    </row>
    <row r="7" spans="1:7" ht="75" x14ac:dyDescent="0.25">
      <c r="A7" s="489" t="s">
        <v>531</v>
      </c>
      <c r="B7" s="490" t="s">
        <v>549</v>
      </c>
      <c r="C7" s="489" t="s">
        <v>550</v>
      </c>
      <c r="D7" s="489" t="s">
        <v>551</v>
      </c>
      <c r="E7" s="489" t="s">
        <v>552</v>
      </c>
      <c r="F7" s="489" t="s">
        <v>553</v>
      </c>
      <c r="G7" s="489" t="s">
        <v>554</v>
      </c>
    </row>
    <row r="8" spans="1:7" ht="15.75" x14ac:dyDescent="0.25">
      <c r="A8" s="491">
        <v>1</v>
      </c>
      <c r="B8" s="491" t="s">
        <v>555</v>
      </c>
      <c r="C8" s="491" t="s">
        <v>556</v>
      </c>
      <c r="D8" s="491" t="s">
        <v>556</v>
      </c>
      <c r="E8" s="491" t="s">
        <v>556</v>
      </c>
      <c r="F8" s="491" t="s">
        <v>556</v>
      </c>
      <c r="G8" s="491" t="s">
        <v>556</v>
      </c>
    </row>
    <row r="9" spans="1:7" ht="15.75" x14ac:dyDescent="0.25">
      <c r="A9" s="492"/>
      <c r="B9" s="493"/>
      <c r="C9" s="493"/>
      <c r="D9" s="494"/>
      <c r="E9" s="494"/>
      <c r="F9" s="494"/>
      <c r="G9" s="495"/>
    </row>
    <row r="10" spans="1:7" ht="15.75" customHeight="1" x14ac:dyDescent="0.25">
      <c r="A10" s="623" t="s">
        <v>557</v>
      </c>
      <c r="B10" s="623"/>
      <c r="C10" s="623"/>
      <c r="D10" s="623"/>
      <c r="E10" s="623"/>
      <c r="F10" s="623"/>
      <c r="G10" s="623"/>
    </row>
    <row r="11" spans="1:7" ht="15.75" x14ac:dyDescent="0.25">
      <c r="A11" s="496"/>
      <c r="B11" s="497"/>
      <c r="C11" s="497"/>
      <c r="D11" s="497"/>
      <c r="E11" s="498"/>
      <c r="F11" s="499"/>
      <c r="G11" s="499" t="s">
        <v>548</v>
      </c>
    </row>
    <row r="12" spans="1:7" ht="15" customHeight="1" x14ac:dyDescent="0.25">
      <c r="A12" s="619" t="s">
        <v>558</v>
      </c>
      <c r="B12" s="619"/>
      <c r="C12" s="619"/>
      <c r="D12" s="619"/>
      <c r="E12" s="619"/>
      <c r="F12" s="619"/>
      <c r="G12" s="620" t="s">
        <v>502</v>
      </c>
    </row>
    <row r="13" spans="1:7" ht="26.45" customHeight="1" x14ac:dyDescent="0.25">
      <c r="A13" s="619"/>
      <c r="B13" s="619"/>
      <c r="C13" s="619"/>
      <c r="D13" s="619"/>
      <c r="E13" s="619"/>
      <c r="F13" s="619"/>
      <c r="G13" s="620"/>
    </row>
    <row r="14" spans="1:7" ht="31.9" customHeight="1" x14ac:dyDescent="0.25">
      <c r="A14" s="619" t="s">
        <v>559</v>
      </c>
      <c r="B14" s="619"/>
      <c r="C14" s="619"/>
      <c r="D14" s="619"/>
      <c r="E14" s="619"/>
      <c r="F14" s="619"/>
      <c r="G14" s="500">
        <v>0</v>
      </c>
    </row>
    <row r="15" spans="1:7" ht="15.75" x14ac:dyDescent="0.25">
      <c r="A15" s="498"/>
      <c r="B15" s="498"/>
      <c r="C15" s="498"/>
      <c r="D15" s="498"/>
      <c r="E15" s="498"/>
      <c r="F15" s="501"/>
      <c r="G15" s="498"/>
    </row>
  </sheetData>
  <mergeCells count="8">
    <mergeCell ref="A12:F13"/>
    <mergeCell ref="G12:G13"/>
    <mergeCell ref="A14:F14"/>
    <mergeCell ref="F1:G1"/>
    <mergeCell ref="F2:G2"/>
    <mergeCell ref="A3:G3"/>
    <mergeCell ref="A5:G5"/>
    <mergeCell ref="A10:G10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G15" sqref="G15"/>
    </sheetView>
  </sheetViews>
  <sheetFormatPr defaultColWidth="8.85546875" defaultRowHeight="15" x14ac:dyDescent="0.25"/>
  <cols>
    <col min="1" max="1" width="13.28515625" style="17" customWidth="1"/>
    <col min="2" max="2" width="14.42578125" style="17" customWidth="1"/>
    <col min="3" max="3" width="16.5703125" style="17" customWidth="1"/>
    <col min="4" max="4" width="15.85546875" style="17" customWidth="1"/>
    <col min="5" max="5" width="17.140625" style="17" customWidth="1"/>
    <col min="6" max="6" width="13.28515625" style="17" customWidth="1"/>
    <col min="7" max="7" width="18.140625" style="17" customWidth="1"/>
  </cols>
  <sheetData>
    <row r="1" spans="1:7" ht="149.25" customHeight="1" x14ac:dyDescent="0.25">
      <c r="A1" s="485"/>
      <c r="B1" s="485"/>
      <c r="C1" s="485"/>
      <c r="D1" s="485"/>
      <c r="E1" s="485"/>
      <c r="F1" s="621" t="s">
        <v>560</v>
      </c>
      <c r="G1" s="621"/>
    </row>
    <row r="2" spans="1:7" x14ac:dyDescent="0.25">
      <c r="A2" s="485"/>
      <c r="B2" s="485"/>
      <c r="C2" s="485"/>
      <c r="D2" s="485"/>
      <c r="E2" s="485"/>
      <c r="F2" s="622"/>
      <c r="G2" s="622"/>
    </row>
    <row r="3" spans="1:7" ht="42.6" customHeight="1" x14ac:dyDescent="0.25">
      <c r="A3" s="623" t="s">
        <v>561</v>
      </c>
      <c r="B3" s="623"/>
      <c r="C3" s="623"/>
      <c r="D3" s="623"/>
      <c r="E3" s="623"/>
      <c r="F3" s="623"/>
      <c r="G3" s="623"/>
    </row>
    <row r="4" spans="1:7" ht="15.75" x14ac:dyDescent="0.25">
      <c r="A4" s="486"/>
      <c r="B4" s="487"/>
      <c r="C4" s="487"/>
      <c r="D4" s="487"/>
      <c r="E4" s="487"/>
      <c r="F4" s="487"/>
      <c r="G4" s="487"/>
    </row>
    <row r="5" spans="1:7" ht="15.75" customHeight="1" x14ac:dyDescent="0.25">
      <c r="A5" s="623" t="s">
        <v>562</v>
      </c>
      <c r="B5" s="623"/>
      <c r="C5" s="623"/>
      <c r="D5" s="623"/>
      <c r="E5" s="623"/>
      <c r="F5" s="623"/>
      <c r="G5" s="623"/>
    </row>
    <row r="6" spans="1:7" ht="15.75" x14ac:dyDescent="0.25">
      <c r="A6" s="487"/>
      <c r="B6" s="487"/>
      <c r="C6" s="487"/>
      <c r="D6" s="487"/>
      <c r="E6" s="487"/>
      <c r="F6" s="487"/>
      <c r="G6" s="488" t="s">
        <v>548</v>
      </c>
    </row>
    <row r="7" spans="1:7" ht="90" x14ac:dyDescent="0.25">
      <c r="A7" s="489" t="s">
        <v>531</v>
      </c>
      <c r="B7" s="490" t="s">
        <v>549</v>
      </c>
      <c r="C7" s="489" t="s">
        <v>550</v>
      </c>
      <c r="D7" s="489" t="s">
        <v>551</v>
      </c>
      <c r="E7" s="489" t="s">
        <v>552</v>
      </c>
      <c r="F7" s="489" t="s">
        <v>553</v>
      </c>
      <c r="G7" s="489" t="s">
        <v>554</v>
      </c>
    </row>
    <row r="8" spans="1:7" ht="15.75" x14ac:dyDescent="0.25">
      <c r="A8" s="491">
        <v>1</v>
      </c>
      <c r="B8" s="491" t="s">
        <v>555</v>
      </c>
      <c r="C8" s="491" t="s">
        <v>556</v>
      </c>
      <c r="D8" s="491" t="s">
        <v>556</v>
      </c>
      <c r="E8" s="491" t="s">
        <v>556</v>
      </c>
      <c r="F8" s="491" t="s">
        <v>556</v>
      </c>
      <c r="G8" s="491" t="s">
        <v>556</v>
      </c>
    </row>
    <row r="9" spans="1:7" ht="15.75" x14ac:dyDescent="0.25">
      <c r="A9" s="492"/>
      <c r="B9" s="493"/>
      <c r="C9" s="493"/>
      <c r="D9" s="494"/>
      <c r="E9" s="494"/>
      <c r="F9" s="494"/>
      <c r="G9" s="495"/>
    </row>
    <row r="10" spans="1:7" ht="15.75" customHeight="1" x14ac:dyDescent="0.25">
      <c r="A10" s="623" t="s">
        <v>557</v>
      </c>
      <c r="B10" s="623"/>
      <c r="C10" s="623"/>
      <c r="D10" s="623"/>
      <c r="E10" s="623"/>
      <c r="F10" s="623"/>
      <c r="G10" s="623"/>
    </row>
    <row r="11" spans="1:7" ht="15.75" x14ac:dyDescent="0.25">
      <c r="A11" s="496"/>
      <c r="B11" s="497"/>
      <c r="C11" s="497"/>
      <c r="D11" s="497"/>
      <c r="E11" s="498"/>
      <c r="F11" s="499"/>
      <c r="G11" s="499" t="s">
        <v>548</v>
      </c>
    </row>
    <row r="12" spans="1:7" ht="15.75" customHeight="1" x14ac:dyDescent="0.25">
      <c r="A12" s="619" t="s">
        <v>558</v>
      </c>
      <c r="B12" s="619"/>
      <c r="C12" s="619"/>
      <c r="D12" s="619"/>
      <c r="E12" s="619"/>
      <c r="F12" s="624" t="s">
        <v>502</v>
      </c>
      <c r="G12" s="624"/>
    </row>
    <row r="13" spans="1:7" x14ac:dyDescent="0.25">
      <c r="A13" s="619"/>
      <c r="B13" s="619"/>
      <c r="C13" s="619"/>
      <c r="D13" s="619"/>
      <c r="E13" s="619"/>
      <c r="F13" s="502" t="s">
        <v>563</v>
      </c>
      <c r="G13" s="503" t="s">
        <v>526</v>
      </c>
    </row>
    <row r="14" spans="1:7" ht="59.45" customHeight="1" x14ac:dyDescent="0.25">
      <c r="A14" s="619" t="s">
        <v>559</v>
      </c>
      <c r="B14" s="619"/>
      <c r="C14" s="619"/>
      <c r="D14" s="619"/>
      <c r="E14" s="619"/>
      <c r="F14" s="504">
        <v>127.4</v>
      </c>
      <c r="G14" s="504">
        <v>132</v>
      </c>
    </row>
    <row r="15" spans="1:7" ht="15.75" x14ac:dyDescent="0.25">
      <c r="A15" s="498"/>
      <c r="B15" s="498"/>
      <c r="C15" s="498"/>
      <c r="D15" s="498"/>
      <c r="E15" s="498"/>
      <c r="F15" s="501"/>
      <c r="G15" s="498"/>
    </row>
    <row r="16" spans="1:7" ht="15.75" x14ac:dyDescent="0.25">
      <c r="A16" s="498"/>
      <c r="B16" s="498"/>
      <c r="C16" s="498"/>
      <c r="D16" s="498"/>
      <c r="E16" s="498"/>
      <c r="F16" s="501"/>
      <c r="G16" s="498"/>
    </row>
    <row r="17" spans="1:7" ht="15.75" x14ac:dyDescent="0.25">
      <c r="A17" s="498"/>
      <c r="B17" s="498"/>
      <c r="C17" s="498"/>
      <c r="D17" s="498"/>
      <c r="E17" s="498"/>
      <c r="F17" s="501"/>
      <c r="G17" s="498"/>
    </row>
  </sheetData>
  <mergeCells count="8">
    <mergeCell ref="A12:E13"/>
    <mergeCell ref="F12:G12"/>
    <mergeCell ref="A14:E14"/>
    <mergeCell ref="F1:G1"/>
    <mergeCell ref="F2:G2"/>
    <mergeCell ref="A3:G3"/>
    <mergeCell ref="A5:G5"/>
    <mergeCell ref="A10:G10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AMJ37"/>
  <sheetViews>
    <sheetView zoomScaleNormal="100" workbookViewId="0">
      <selection activeCell="B1" sqref="B1"/>
    </sheetView>
  </sheetViews>
  <sheetFormatPr defaultColWidth="9.140625" defaultRowHeight="15.75" outlineLevelRow="2" x14ac:dyDescent="0.25"/>
  <cols>
    <col min="1" max="1" width="33.42578125" style="318" customWidth="1"/>
    <col min="2" max="2" width="63.7109375" style="505" customWidth="1"/>
    <col min="3" max="3" width="16.28515625" style="506" customWidth="1"/>
    <col min="4" max="252" width="9.140625" style="507"/>
    <col min="253" max="253" width="26.7109375" style="507" customWidth="1"/>
    <col min="254" max="254" width="81.42578125" style="507" customWidth="1"/>
    <col min="255" max="257" width="13.85546875" style="507" customWidth="1"/>
    <col min="258" max="508" width="9.140625" style="507"/>
    <col min="509" max="509" width="26.7109375" style="507" customWidth="1"/>
    <col min="510" max="510" width="81.42578125" style="507" customWidth="1"/>
    <col min="511" max="513" width="13.85546875" style="507" customWidth="1"/>
    <col min="514" max="764" width="9.140625" style="507"/>
    <col min="765" max="765" width="26.7109375" style="507" customWidth="1"/>
    <col min="766" max="766" width="81.42578125" style="507" customWidth="1"/>
    <col min="767" max="769" width="13.85546875" style="507" customWidth="1"/>
    <col min="770" max="1020" width="9.140625" style="507"/>
    <col min="1021" max="1021" width="26.7109375" style="507" customWidth="1"/>
    <col min="1022" max="1022" width="81.42578125" style="507" customWidth="1"/>
    <col min="1023" max="1024" width="13.85546875" style="507" customWidth="1"/>
  </cols>
  <sheetData>
    <row r="1" spans="1:3" ht="123.95" customHeight="1" x14ac:dyDescent="0.25">
      <c r="B1" s="94" t="s">
        <v>564</v>
      </c>
      <c r="C1" s="508"/>
    </row>
    <row r="2" spans="1:3" ht="54.75" customHeight="1" x14ac:dyDescent="0.25">
      <c r="A2" s="625" t="s">
        <v>565</v>
      </c>
      <c r="B2" s="625"/>
      <c r="C2" s="625"/>
    </row>
    <row r="3" spans="1:3" ht="18.75" customHeight="1" x14ac:dyDescent="0.25">
      <c r="C3" s="506" t="s">
        <v>566</v>
      </c>
    </row>
    <row r="4" spans="1:3" s="511" customFormat="1" ht="94.5" customHeight="1" x14ac:dyDescent="0.25">
      <c r="A4" s="474" t="s">
        <v>45</v>
      </c>
      <c r="B4" s="509" t="s">
        <v>501</v>
      </c>
      <c r="C4" s="510" t="s">
        <v>567</v>
      </c>
    </row>
    <row r="5" spans="1:3" ht="31.9" customHeight="1" x14ac:dyDescent="0.25">
      <c r="A5" s="512" t="s">
        <v>503</v>
      </c>
      <c r="B5" s="513" t="s">
        <v>504</v>
      </c>
      <c r="C5" s="514">
        <f>C6+C12+C20</f>
        <v>0</v>
      </c>
    </row>
    <row r="6" spans="1:3" ht="31.9" customHeight="1" x14ac:dyDescent="0.25">
      <c r="A6" s="515" t="s">
        <v>568</v>
      </c>
      <c r="B6" s="384" t="s">
        <v>569</v>
      </c>
      <c r="C6" s="516">
        <f>C7+C9</f>
        <v>0</v>
      </c>
    </row>
    <row r="7" spans="1:3" ht="31.9" customHeight="1" x14ac:dyDescent="0.25">
      <c r="A7" s="515" t="s">
        <v>570</v>
      </c>
      <c r="B7" s="384" t="s">
        <v>571</v>
      </c>
      <c r="C7" s="516">
        <f>C8</f>
        <v>0</v>
      </c>
    </row>
    <row r="8" spans="1:3" ht="45" customHeight="1" x14ac:dyDescent="0.25">
      <c r="A8" s="517" t="s">
        <v>195</v>
      </c>
      <c r="B8" s="386" t="s">
        <v>572</v>
      </c>
      <c r="C8" s="518">
        <v>0</v>
      </c>
    </row>
    <row r="9" spans="1:3" ht="30" customHeight="1" outlineLevel="2" x14ac:dyDescent="0.25">
      <c r="A9" s="515" t="s">
        <v>573</v>
      </c>
      <c r="B9" s="384" t="s">
        <v>574</v>
      </c>
      <c r="C9" s="519">
        <f>C10</f>
        <v>0</v>
      </c>
    </row>
    <row r="10" spans="1:3" ht="51" customHeight="1" outlineLevel="2" x14ac:dyDescent="0.25">
      <c r="A10" s="515" t="s">
        <v>575</v>
      </c>
      <c r="B10" s="384" t="s">
        <v>576</v>
      </c>
      <c r="C10" s="519">
        <f>C11</f>
        <v>0</v>
      </c>
    </row>
    <row r="11" spans="1:3" ht="72.75" customHeight="1" outlineLevel="2" x14ac:dyDescent="0.25">
      <c r="A11" s="474" t="s">
        <v>577</v>
      </c>
      <c r="B11" s="520" t="s">
        <v>578</v>
      </c>
      <c r="C11" s="521">
        <v>0</v>
      </c>
    </row>
    <row r="12" spans="1:3" ht="50.25" customHeight="1" x14ac:dyDescent="0.25">
      <c r="A12" s="522" t="s">
        <v>579</v>
      </c>
      <c r="B12" s="523" t="s">
        <v>580</v>
      </c>
      <c r="C12" s="516">
        <f>C16+C18</f>
        <v>0</v>
      </c>
    </row>
    <row r="13" spans="1:3" ht="52.15" customHeight="1" outlineLevel="1" x14ac:dyDescent="0.25">
      <c r="A13" s="524" t="s">
        <v>581</v>
      </c>
      <c r="B13" s="525" t="s">
        <v>582</v>
      </c>
      <c r="C13" s="526">
        <f>C14</f>
        <v>0</v>
      </c>
    </row>
    <row r="14" spans="1:3" ht="47.25" outlineLevel="1" x14ac:dyDescent="0.25">
      <c r="A14" s="524" t="s">
        <v>583</v>
      </c>
      <c r="B14" s="525" t="s">
        <v>584</v>
      </c>
      <c r="C14" s="465">
        <f>C15</f>
        <v>0</v>
      </c>
    </row>
    <row r="15" spans="1:3" ht="63" outlineLevel="1" x14ac:dyDescent="0.25">
      <c r="A15" s="524" t="s">
        <v>197</v>
      </c>
      <c r="B15" s="525" t="s">
        <v>585</v>
      </c>
      <c r="C15" s="527">
        <v>0</v>
      </c>
    </row>
    <row r="16" spans="1:3" ht="47.25" outlineLevel="1" x14ac:dyDescent="0.25">
      <c r="A16" s="522" t="s">
        <v>583</v>
      </c>
      <c r="B16" s="528" t="s">
        <v>584</v>
      </c>
      <c r="C16" s="529">
        <f>C17</f>
        <v>0</v>
      </c>
    </row>
    <row r="17" spans="1:3" ht="63" outlineLevel="1" x14ac:dyDescent="0.25">
      <c r="A17" s="524" t="s">
        <v>197</v>
      </c>
      <c r="B17" s="525" t="s">
        <v>585</v>
      </c>
      <c r="C17" s="527">
        <v>0</v>
      </c>
    </row>
    <row r="18" spans="1:3" ht="65.45" customHeight="1" x14ac:dyDescent="0.25">
      <c r="A18" s="522" t="s">
        <v>586</v>
      </c>
      <c r="B18" s="528" t="s">
        <v>587</v>
      </c>
      <c r="C18" s="516">
        <f>C19</f>
        <v>0</v>
      </c>
    </row>
    <row r="19" spans="1:3" ht="47.45" customHeight="1" x14ac:dyDescent="0.25">
      <c r="A19" s="524" t="s">
        <v>588</v>
      </c>
      <c r="B19" s="525" t="s">
        <v>589</v>
      </c>
      <c r="C19" s="530">
        <v>0</v>
      </c>
    </row>
    <row r="20" spans="1:3" ht="56.45" customHeight="1" x14ac:dyDescent="0.25">
      <c r="A20" s="522" t="s">
        <v>590</v>
      </c>
      <c r="B20" s="523" t="s">
        <v>591</v>
      </c>
      <c r="C20" s="531">
        <v>0</v>
      </c>
    </row>
    <row r="21" spans="1:3" ht="62.45" customHeight="1" x14ac:dyDescent="0.25">
      <c r="A21" s="522" t="s">
        <v>592</v>
      </c>
      <c r="B21" s="523" t="s">
        <v>593</v>
      </c>
      <c r="C21" s="532">
        <v>0</v>
      </c>
    </row>
    <row r="22" spans="1:3" ht="46.5" customHeight="1" x14ac:dyDescent="0.25">
      <c r="A22" s="524" t="s">
        <v>594</v>
      </c>
      <c r="B22" s="386" t="s">
        <v>205</v>
      </c>
      <c r="C22" s="532">
        <v>0</v>
      </c>
    </row>
    <row r="23" spans="1:3" ht="54" customHeight="1" x14ac:dyDescent="0.25">
      <c r="A23" s="524" t="s">
        <v>595</v>
      </c>
      <c r="B23" s="386" t="s">
        <v>205</v>
      </c>
      <c r="C23" s="532">
        <v>0</v>
      </c>
    </row>
    <row r="24" spans="1:3" ht="33" customHeight="1" x14ac:dyDescent="0.25">
      <c r="A24" s="522" t="s">
        <v>596</v>
      </c>
      <c r="B24" s="523" t="s">
        <v>597</v>
      </c>
      <c r="C24" s="531">
        <f>+C25</f>
        <v>0</v>
      </c>
    </row>
    <row r="25" spans="1:3" ht="43.9" customHeight="1" x14ac:dyDescent="0.25">
      <c r="A25" s="524" t="s">
        <v>598</v>
      </c>
      <c r="B25" s="525" t="s">
        <v>599</v>
      </c>
      <c r="C25" s="533">
        <f>+C26</f>
        <v>0</v>
      </c>
    </row>
    <row r="26" spans="1:3" ht="114.6" customHeight="1" x14ac:dyDescent="0.25">
      <c r="A26" s="524" t="s">
        <v>600</v>
      </c>
      <c r="B26" s="525" t="s">
        <v>601</v>
      </c>
      <c r="C26" s="533">
        <f>+C27</f>
        <v>0</v>
      </c>
    </row>
    <row r="27" spans="1:3" ht="126.6" customHeight="1" x14ac:dyDescent="0.25">
      <c r="A27" s="524" t="s">
        <v>602</v>
      </c>
      <c r="B27" s="525" t="s">
        <v>603</v>
      </c>
      <c r="C27" s="533">
        <v>0</v>
      </c>
    </row>
    <row r="28" spans="1:3" ht="54" customHeight="1" x14ac:dyDescent="0.25">
      <c r="A28" s="534"/>
      <c r="B28" s="507"/>
    </row>
    <row r="29" spans="1:3" ht="69.599999999999994" customHeight="1" x14ac:dyDescent="0.25">
      <c r="A29" s="534"/>
      <c r="B29" s="507"/>
    </row>
    <row r="30" spans="1:3" ht="31.5" customHeight="1" x14ac:dyDescent="0.25">
      <c r="A30" s="534"/>
      <c r="B30" s="507"/>
    </row>
    <row r="31" spans="1:3" ht="52.9" customHeight="1" x14ac:dyDescent="0.25">
      <c r="A31" s="534"/>
      <c r="B31" s="507"/>
    </row>
    <row r="32" spans="1:3" ht="9" customHeight="1" x14ac:dyDescent="0.25">
      <c r="A32" s="534"/>
      <c r="B32" s="507"/>
    </row>
    <row r="35" spans="1:2" x14ac:dyDescent="0.25">
      <c r="A35" s="534"/>
      <c r="B35" s="507"/>
    </row>
    <row r="37" spans="1:2" ht="59.25" customHeight="1" x14ac:dyDescent="0.25">
      <c r="A37" s="534"/>
      <c r="B37" s="507"/>
    </row>
  </sheetData>
  <mergeCells count="1">
    <mergeCell ref="A2:C2"/>
  </mergeCells>
  <pageMargins left="1.1812499999999999" right="0.39374999999999999" top="0.78749999999999998" bottom="0.78749999999999998" header="0.511811023622047" footer="0.511811023622047"/>
  <pageSetup paperSize="9" scale="75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1" zoomScaleNormal="100" workbookViewId="0">
      <selection activeCell="A2" sqref="A2:J2"/>
    </sheetView>
  </sheetViews>
  <sheetFormatPr defaultColWidth="8.85546875" defaultRowHeight="15.75" outlineLevelCol="2" x14ac:dyDescent="0.25"/>
  <cols>
    <col min="1" max="1" width="29" style="17" customWidth="1"/>
    <col min="2" max="2" width="28.5703125" style="17" customWidth="1"/>
    <col min="3" max="3" width="17.42578125" style="18" hidden="1" customWidth="1" outlineLevel="1"/>
    <col min="4" max="6" width="11" style="19" hidden="1" customWidth="1" outlineLevel="2"/>
    <col min="7" max="7" width="5.140625" style="19" hidden="1" customWidth="1" outlineLevel="2"/>
    <col min="8" max="8" width="22.5703125" style="19" customWidth="1" collapsed="1"/>
    <col min="9" max="9" width="14.7109375" style="20" customWidth="1"/>
    <col min="10" max="10" width="16" style="20" customWidth="1"/>
  </cols>
  <sheetData>
    <row r="1" spans="1:10" ht="2.25" customHeight="1" x14ac:dyDescent="0.25"/>
    <row r="2" spans="1:10" ht="61.9" customHeight="1" x14ac:dyDescent="0.25">
      <c r="A2" s="593" t="s">
        <v>630</v>
      </c>
      <c r="B2" s="593"/>
      <c r="C2" s="593"/>
      <c r="D2" s="593"/>
      <c r="E2" s="593"/>
      <c r="F2" s="593"/>
      <c r="G2" s="593"/>
      <c r="H2" s="593"/>
      <c r="I2" s="593"/>
      <c r="J2" s="593"/>
    </row>
    <row r="3" spans="1:10" ht="60.4" customHeight="1" x14ac:dyDescent="0.25">
      <c r="A3" s="594" t="s">
        <v>43</v>
      </c>
      <c r="B3" s="594"/>
      <c r="C3" s="594"/>
      <c r="D3" s="594"/>
      <c r="E3" s="594"/>
      <c r="F3" s="594"/>
      <c r="G3" s="594"/>
      <c r="H3" s="594"/>
      <c r="I3" s="594"/>
      <c r="J3" s="594"/>
    </row>
    <row r="4" spans="1:10" ht="15.75" customHeight="1" x14ac:dyDescent="0.25">
      <c r="A4" s="595" t="s">
        <v>44</v>
      </c>
      <c r="B4" s="595"/>
      <c r="C4" s="595"/>
      <c r="D4" s="595"/>
      <c r="E4" s="595"/>
      <c r="F4" s="595"/>
      <c r="G4" s="595"/>
      <c r="H4" s="595"/>
      <c r="I4" s="595"/>
      <c r="J4" s="595"/>
    </row>
    <row r="5" spans="1:10" ht="15.75" customHeight="1" x14ac:dyDescent="0.25">
      <c r="A5" s="595"/>
      <c r="B5" s="595"/>
      <c r="C5" s="595"/>
      <c r="D5" s="595"/>
      <c r="E5" s="595"/>
      <c r="F5" s="595"/>
      <c r="G5" s="595"/>
      <c r="H5" s="595"/>
      <c r="I5" s="595"/>
      <c r="J5" s="595"/>
    </row>
    <row r="6" spans="1:10" x14ac:dyDescent="0.25">
      <c r="A6" s="21"/>
      <c r="B6" s="21"/>
      <c r="C6" s="22"/>
      <c r="D6" s="23"/>
      <c r="E6" s="23"/>
      <c r="F6" s="23"/>
      <c r="G6" s="23"/>
      <c r="H6" s="23"/>
    </row>
    <row r="7" spans="1:10" ht="47.25" customHeight="1" x14ac:dyDescent="0.25">
      <c r="A7" s="596" t="s">
        <v>45</v>
      </c>
      <c r="B7" s="596" t="s">
        <v>46</v>
      </c>
      <c r="C7" s="597" t="s">
        <v>47</v>
      </c>
      <c r="D7" s="598" t="s">
        <v>48</v>
      </c>
      <c r="E7" s="598" t="s">
        <v>49</v>
      </c>
      <c r="F7" s="598" t="s">
        <v>50</v>
      </c>
      <c r="G7" s="598" t="s">
        <v>51</v>
      </c>
      <c r="H7" s="598" t="s">
        <v>52</v>
      </c>
      <c r="I7" s="599" t="s">
        <v>53</v>
      </c>
      <c r="J7" s="599" t="s">
        <v>52</v>
      </c>
    </row>
    <row r="8" spans="1:10" ht="15" customHeight="1" x14ac:dyDescent="0.25">
      <c r="A8" s="596"/>
      <c r="B8" s="596"/>
      <c r="C8" s="597"/>
      <c r="D8" s="598"/>
      <c r="E8" s="598"/>
      <c r="F8" s="598"/>
      <c r="G8" s="598"/>
      <c r="H8" s="598"/>
      <c r="I8" s="599"/>
      <c r="J8" s="599"/>
    </row>
    <row r="9" spans="1:10" x14ac:dyDescent="0.25">
      <c r="A9" s="26"/>
      <c r="B9" s="24" t="s">
        <v>54</v>
      </c>
      <c r="C9" s="25">
        <f>C10+C26</f>
        <v>5346.54</v>
      </c>
      <c r="D9" s="27">
        <f>SUM(D10:D34)</f>
        <v>577.21</v>
      </c>
      <c r="E9" s="27">
        <f>SUM(E10:E34)</f>
        <v>235</v>
      </c>
      <c r="F9" s="27">
        <f>SUM(F10:F34)</f>
        <v>40</v>
      </c>
      <c r="G9" s="27">
        <f>SUM(G10:G34)</f>
        <v>145.55000000000001</v>
      </c>
      <c r="H9" s="27">
        <f>H10+H26</f>
        <v>7566.6</v>
      </c>
      <c r="I9" s="28">
        <f>I26</f>
        <v>986.3</v>
      </c>
      <c r="J9" s="29">
        <f t="shared" ref="J9:J14" si="0">H9+I9</f>
        <v>8552.9</v>
      </c>
    </row>
    <row r="10" spans="1:10" ht="47.25" x14ac:dyDescent="0.25">
      <c r="A10" s="24" t="s">
        <v>55</v>
      </c>
      <c r="B10" s="24" t="s">
        <v>56</v>
      </c>
      <c r="C10" s="25">
        <f>C17+C13+C11</f>
        <v>815</v>
      </c>
      <c r="D10" s="30"/>
      <c r="E10" s="30"/>
      <c r="F10" s="30"/>
      <c r="G10" s="30"/>
      <c r="H10" s="27">
        <f>H11+H13+H17+H23</f>
        <v>2155</v>
      </c>
      <c r="I10" s="28"/>
      <c r="J10" s="29">
        <f t="shared" si="0"/>
        <v>2155</v>
      </c>
    </row>
    <row r="11" spans="1:10" ht="31.5" x14ac:dyDescent="0.25">
      <c r="A11" s="24" t="s">
        <v>57</v>
      </c>
      <c r="B11" s="24" t="s">
        <v>58</v>
      </c>
      <c r="C11" s="25">
        <v>70</v>
      </c>
      <c r="D11" s="30"/>
      <c r="E11" s="30"/>
      <c r="F11" s="30"/>
      <c r="G11" s="30"/>
      <c r="H11" s="27">
        <f>H12</f>
        <v>99</v>
      </c>
      <c r="I11" s="28"/>
      <c r="J11" s="29">
        <f t="shared" si="0"/>
        <v>99</v>
      </c>
    </row>
    <row r="12" spans="1:10" ht="31.5" x14ac:dyDescent="0.25">
      <c r="A12" s="31" t="s">
        <v>59</v>
      </c>
      <c r="B12" s="31" t="s">
        <v>60</v>
      </c>
      <c r="C12" s="32">
        <v>70</v>
      </c>
      <c r="D12" s="30"/>
      <c r="E12" s="30">
        <v>45</v>
      </c>
      <c r="F12" s="30"/>
      <c r="G12" s="30"/>
      <c r="H12" s="30">
        <v>99</v>
      </c>
      <c r="I12" s="28"/>
      <c r="J12" s="28">
        <f t="shared" si="0"/>
        <v>99</v>
      </c>
    </row>
    <row r="13" spans="1:10" ht="31.5" x14ac:dyDescent="0.25">
      <c r="A13" s="24" t="s">
        <v>61</v>
      </c>
      <c r="B13" s="24" t="s">
        <v>62</v>
      </c>
      <c r="C13" s="25">
        <f>C14+C15+C16</f>
        <v>555</v>
      </c>
      <c r="D13" s="30"/>
      <c r="E13" s="30"/>
      <c r="F13" s="30"/>
      <c r="G13" s="30"/>
      <c r="H13" s="27">
        <f>H14+H15+H16</f>
        <v>1126</v>
      </c>
      <c r="I13" s="28"/>
      <c r="J13" s="29">
        <f t="shared" si="0"/>
        <v>1126</v>
      </c>
    </row>
    <row r="14" spans="1:10" ht="47.25" x14ac:dyDescent="0.25">
      <c r="A14" s="31" t="s">
        <v>63</v>
      </c>
      <c r="B14" s="31" t="s">
        <v>8</v>
      </c>
      <c r="C14" s="32">
        <v>450</v>
      </c>
      <c r="D14" s="30"/>
      <c r="E14" s="30"/>
      <c r="F14" s="30"/>
      <c r="G14" s="30"/>
      <c r="H14" s="30">
        <v>700</v>
      </c>
      <c r="I14" s="28"/>
      <c r="J14" s="28">
        <f t="shared" si="0"/>
        <v>700</v>
      </c>
    </row>
    <row r="15" spans="1:10" ht="94.5" hidden="1" x14ac:dyDescent="0.25">
      <c r="A15" s="31" t="s">
        <v>64</v>
      </c>
      <c r="B15" s="31" t="s">
        <v>9</v>
      </c>
      <c r="C15" s="32">
        <v>80</v>
      </c>
      <c r="D15" s="30"/>
      <c r="E15" s="30"/>
      <c r="F15" s="30"/>
      <c r="G15" s="30"/>
      <c r="H15" s="30">
        <v>0</v>
      </c>
      <c r="I15" s="28"/>
      <c r="J15" s="28"/>
    </row>
    <row r="16" spans="1:10" ht="78.75" x14ac:dyDescent="0.25">
      <c r="A16" s="31" t="s">
        <v>65</v>
      </c>
      <c r="B16" s="31" t="s">
        <v>10</v>
      </c>
      <c r="C16" s="32">
        <v>25</v>
      </c>
      <c r="D16" s="30"/>
      <c r="E16" s="30"/>
      <c r="F16" s="30">
        <v>40</v>
      </c>
      <c r="G16" s="30">
        <v>30</v>
      </c>
      <c r="H16" s="30">
        <v>426</v>
      </c>
      <c r="I16" s="28"/>
      <c r="J16" s="28">
        <f t="shared" ref="J16:J21" si="1">H16+I16</f>
        <v>426</v>
      </c>
    </row>
    <row r="17" spans="1:10" x14ac:dyDescent="0.25">
      <c r="A17" s="24" t="s">
        <v>66</v>
      </c>
      <c r="B17" s="24" t="s">
        <v>67</v>
      </c>
      <c r="C17" s="25">
        <f>C18+C19</f>
        <v>190</v>
      </c>
      <c r="D17" s="30"/>
      <c r="E17" s="30"/>
      <c r="F17" s="30"/>
      <c r="G17" s="30"/>
      <c r="H17" s="27">
        <f>H18+H19</f>
        <v>660</v>
      </c>
      <c r="I17" s="28"/>
      <c r="J17" s="29">
        <f t="shared" si="1"/>
        <v>660</v>
      </c>
    </row>
    <row r="18" spans="1:10" ht="126" x14ac:dyDescent="0.25">
      <c r="A18" s="31" t="s">
        <v>68</v>
      </c>
      <c r="B18" s="31" t="s">
        <v>11</v>
      </c>
      <c r="C18" s="32">
        <v>50</v>
      </c>
      <c r="D18" s="30"/>
      <c r="E18" s="30"/>
      <c r="F18" s="30"/>
      <c r="G18" s="30"/>
      <c r="H18" s="30">
        <v>100</v>
      </c>
      <c r="I18" s="28"/>
      <c r="J18" s="28">
        <f t="shared" si="1"/>
        <v>100</v>
      </c>
    </row>
    <row r="19" spans="1:10" x14ac:dyDescent="0.25">
      <c r="A19" s="24" t="s">
        <v>69</v>
      </c>
      <c r="B19" s="24" t="s">
        <v>12</v>
      </c>
      <c r="C19" s="25">
        <f>C20+C21</f>
        <v>140</v>
      </c>
      <c r="D19" s="30"/>
      <c r="E19" s="30"/>
      <c r="F19" s="30"/>
      <c r="G19" s="30"/>
      <c r="H19" s="27">
        <f>H20+H21</f>
        <v>560</v>
      </c>
      <c r="I19" s="28"/>
      <c r="J19" s="29">
        <f t="shared" si="1"/>
        <v>560</v>
      </c>
    </row>
    <row r="20" spans="1:10" ht="141.75" x14ac:dyDescent="0.25">
      <c r="A20" s="31" t="s">
        <v>70</v>
      </c>
      <c r="B20" s="31" t="s">
        <v>13</v>
      </c>
      <c r="C20" s="32">
        <v>120</v>
      </c>
      <c r="D20" s="30"/>
      <c r="E20" s="30"/>
      <c r="F20" s="30"/>
      <c r="G20" s="30"/>
      <c r="H20" s="30">
        <v>300</v>
      </c>
      <c r="I20" s="28"/>
      <c r="J20" s="28">
        <f t="shared" si="1"/>
        <v>300</v>
      </c>
    </row>
    <row r="21" spans="1:10" ht="141.75" x14ac:dyDescent="0.25">
      <c r="A21" s="31" t="s">
        <v>71</v>
      </c>
      <c r="B21" s="31" t="s">
        <v>14</v>
      </c>
      <c r="C21" s="32">
        <v>20</v>
      </c>
      <c r="D21" s="30"/>
      <c r="E21" s="30"/>
      <c r="F21" s="30"/>
      <c r="G21" s="30">
        <v>30</v>
      </c>
      <c r="H21" s="30">
        <v>260</v>
      </c>
      <c r="I21" s="28"/>
      <c r="J21" s="28">
        <f t="shared" si="1"/>
        <v>260</v>
      </c>
    </row>
    <row r="22" spans="1:10" ht="47.25" hidden="1" x14ac:dyDescent="0.25">
      <c r="A22" s="33" t="s">
        <v>72</v>
      </c>
      <c r="B22" s="31" t="s">
        <v>73</v>
      </c>
      <c r="C22" s="32"/>
      <c r="D22" s="30"/>
      <c r="E22" s="30"/>
      <c r="F22" s="30"/>
      <c r="G22" s="30"/>
      <c r="H22" s="30">
        <v>0</v>
      </c>
      <c r="I22" s="28"/>
      <c r="J22" s="28"/>
    </row>
    <row r="23" spans="1:10" x14ac:dyDescent="0.25">
      <c r="A23" s="34" t="s">
        <v>74</v>
      </c>
      <c r="B23" s="24"/>
      <c r="C23" s="25"/>
      <c r="D23" s="27"/>
      <c r="E23" s="27"/>
      <c r="F23" s="27"/>
      <c r="G23" s="27"/>
      <c r="H23" s="27">
        <f>H24</f>
        <v>270</v>
      </c>
      <c r="I23" s="28"/>
      <c r="J23" s="29">
        <f t="shared" ref="J23:J32" si="2">H23+I23</f>
        <v>270</v>
      </c>
    </row>
    <row r="24" spans="1:10" ht="63" x14ac:dyDescent="0.25">
      <c r="A24" s="33" t="s">
        <v>75</v>
      </c>
      <c r="B24" s="33" t="s">
        <v>76</v>
      </c>
      <c r="C24" s="32"/>
      <c r="D24" s="30"/>
      <c r="E24" s="30"/>
      <c r="F24" s="30"/>
      <c r="G24" s="30"/>
      <c r="H24" s="30">
        <f>H25</f>
        <v>270</v>
      </c>
      <c r="I24" s="28"/>
      <c r="J24" s="28">
        <f t="shared" si="2"/>
        <v>270</v>
      </c>
    </row>
    <row r="25" spans="1:10" ht="247.5" x14ac:dyDescent="0.25">
      <c r="A25" s="33" t="s">
        <v>77</v>
      </c>
      <c r="B25" s="35" t="s">
        <v>78</v>
      </c>
      <c r="C25" s="32"/>
      <c r="D25" s="30"/>
      <c r="E25" s="30"/>
      <c r="F25" s="30"/>
      <c r="G25" s="30"/>
      <c r="H25" s="30">
        <v>270</v>
      </c>
      <c r="I25" s="28"/>
      <c r="J25" s="28">
        <f t="shared" si="2"/>
        <v>270</v>
      </c>
    </row>
    <row r="26" spans="1:10" ht="31.5" x14ac:dyDescent="0.25">
      <c r="A26" s="24" t="s">
        <v>79</v>
      </c>
      <c r="B26" s="24" t="s">
        <v>80</v>
      </c>
      <c r="C26" s="25">
        <f>C27</f>
        <v>4531.54</v>
      </c>
      <c r="D26" s="30"/>
      <c r="E26" s="30"/>
      <c r="F26" s="30"/>
      <c r="G26" s="30"/>
      <c r="H26" s="27">
        <f>H27</f>
        <v>5411.6</v>
      </c>
      <c r="I26" s="28">
        <f>I27</f>
        <v>986.3</v>
      </c>
      <c r="J26" s="29">
        <f t="shared" si="2"/>
        <v>6397.9000000000005</v>
      </c>
    </row>
    <row r="27" spans="1:10" ht="78.75" x14ac:dyDescent="0.25">
      <c r="A27" s="24" t="s">
        <v>81</v>
      </c>
      <c r="B27" s="24" t="s">
        <v>82</v>
      </c>
      <c r="C27" s="25">
        <f>C28+C29+C30+C31+C32+C34</f>
        <v>4531.54</v>
      </c>
      <c r="D27" s="30"/>
      <c r="E27" s="30"/>
      <c r="F27" s="30"/>
      <c r="G27" s="30"/>
      <c r="H27" s="27">
        <f>SUM(H28:H36)</f>
        <v>5411.6</v>
      </c>
      <c r="I27" s="28">
        <f>I36</f>
        <v>986.3</v>
      </c>
      <c r="J27" s="29">
        <f t="shared" si="2"/>
        <v>6397.9000000000005</v>
      </c>
    </row>
    <row r="28" spans="1:10" ht="63" x14ac:dyDescent="0.25">
      <c r="A28" s="31" t="s">
        <v>83</v>
      </c>
      <c r="B28" s="31" t="s">
        <v>84</v>
      </c>
      <c r="C28" s="32">
        <v>1016.8</v>
      </c>
      <c r="D28" s="30"/>
      <c r="E28" s="30"/>
      <c r="F28" s="30"/>
      <c r="G28" s="30"/>
      <c r="H28" s="30">
        <v>1127.8</v>
      </c>
      <c r="I28" s="28"/>
      <c r="J28" s="28">
        <f t="shared" si="2"/>
        <v>1127.8</v>
      </c>
    </row>
    <row r="29" spans="1:10" ht="110.25" x14ac:dyDescent="0.25">
      <c r="A29" s="31" t="s">
        <v>85</v>
      </c>
      <c r="B29" s="31" t="s">
        <v>86</v>
      </c>
      <c r="C29" s="32">
        <v>60</v>
      </c>
      <c r="D29" s="30"/>
      <c r="E29" s="30"/>
      <c r="F29" s="30"/>
      <c r="G29" s="30"/>
      <c r="H29" s="30">
        <v>289.10000000000002</v>
      </c>
      <c r="I29" s="28"/>
      <c r="J29" s="28">
        <f t="shared" si="2"/>
        <v>289.10000000000002</v>
      </c>
    </row>
    <row r="30" spans="1:10" ht="110.25" x14ac:dyDescent="0.25">
      <c r="A30" s="31" t="s">
        <v>87</v>
      </c>
      <c r="B30" s="31" t="s">
        <v>88</v>
      </c>
      <c r="C30" s="32">
        <v>822</v>
      </c>
      <c r="D30" s="30"/>
      <c r="E30" s="30"/>
      <c r="F30" s="30"/>
      <c r="G30" s="30">
        <v>85.55</v>
      </c>
      <c r="H30" s="30">
        <v>699.7</v>
      </c>
      <c r="I30" s="28"/>
      <c r="J30" s="28">
        <f t="shared" si="2"/>
        <v>699.7</v>
      </c>
    </row>
    <row r="31" spans="1:10" ht="94.5" x14ac:dyDescent="0.25">
      <c r="A31" s="33" t="s">
        <v>89</v>
      </c>
      <c r="B31" s="31" t="s">
        <v>90</v>
      </c>
      <c r="C31" s="32">
        <v>1401.2</v>
      </c>
      <c r="D31" s="30"/>
      <c r="E31" s="30"/>
      <c r="F31" s="30"/>
      <c r="G31" s="30"/>
      <c r="H31" s="30">
        <v>545</v>
      </c>
      <c r="I31" s="28"/>
      <c r="J31" s="28">
        <f t="shared" si="2"/>
        <v>545</v>
      </c>
    </row>
    <row r="32" spans="1:10" ht="126" x14ac:dyDescent="0.25">
      <c r="A32" s="36" t="s">
        <v>91</v>
      </c>
      <c r="B32" s="37" t="s">
        <v>92</v>
      </c>
      <c r="C32" s="38">
        <v>626.95000000000005</v>
      </c>
      <c r="D32" s="39"/>
      <c r="E32" s="39"/>
      <c r="F32" s="39"/>
      <c r="G32" s="39"/>
      <c r="H32" s="39">
        <v>350</v>
      </c>
      <c r="I32" s="28"/>
      <c r="J32" s="28">
        <f t="shared" si="2"/>
        <v>350</v>
      </c>
    </row>
    <row r="33" spans="1:10" ht="46.15" hidden="1" customHeight="1" x14ac:dyDescent="0.25">
      <c r="A33" s="40" t="s">
        <v>93</v>
      </c>
      <c r="B33" s="41" t="s">
        <v>94</v>
      </c>
      <c r="C33" s="42">
        <v>0</v>
      </c>
      <c r="D33" s="43"/>
      <c r="E33" s="43">
        <v>190</v>
      </c>
      <c r="F33" s="43"/>
      <c r="G33" s="43"/>
      <c r="H33" s="44">
        <v>0</v>
      </c>
      <c r="I33" s="28"/>
      <c r="J33" s="28"/>
    </row>
    <row r="34" spans="1:10" ht="220.5" hidden="1" x14ac:dyDescent="0.25">
      <c r="A34" s="45" t="s">
        <v>95</v>
      </c>
      <c r="B34" s="46" t="s">
        <v>96</v>
      </c>
      <c r="C34" s="47" t="s">
        <v>97</v>
      </c>
      <c r="D34" s="48">
        <v>577.21</v>
      </c>
      <c r="E34" s="48"/>
      <c r="F34" s="48"/>
      <c r="G34" s="48"/>
      <c r="H34" s="39">
        <v>0</v>
      </c>
      <c r="I34" s="28"/>
      <c r="J34" s="28"/>
    </row>
    <row r="35" spans="1:10" ht="63" hidden="1" x14ac:dyDescent="0.25">
      <c r="A35" s="49" t="s">
        <v>98</v>
      </c>
      <c r="B35" s="49" t="s">
        <v>99</v>
      </c>
      <c r="C35" s="50"/>
      <c r="D35" s="51"/>
      <c r="E35" s="51"/>
      <c r="F35" s="51"/>
      <c r="G35" s="51"/>
      <c r="H35" s="51">
        <v>0</v>
      </c>
      <c r="I35" s="28"/>
      <c r="J35" s="28"/>
    </row>
    <row r="36" spans="1:10" ht="78.75" x14ac:dyDescent="0.25">
      <c r="A36" s="52" t="s">
        <v>98</v>
      </c>
      <c r="B36" s="53" t="s">
        <v>100</v>
      </c>
      <c r="C36" s="54"/>
      <c r="D36" s="55"/>
      <c r="E36" s="55"/>
      <c r="F36" s="55"/>
      <c r="G36" s="55"/>
      <c r="H36" s="56">
        <v>2400</v>
      </c>
      <c r="I36" s="28">
        <v>986.3</v>
      </c>
      <c r="J36" s="28">
        <f>H36+I36</f>
        <v>3386.3</v>
      </c>
    </row>
  </sheetData>
  <mergeCells count="13">
    <mergeCell ref="A2:J2"/>
    <mergeCell ref="A3:J3"/>
    <mergeCell ref="A4:J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ageMargins left="0.32986111111111099" right="0.3" top="0.75" bottom="0.75" header="0.511811023622047" footer="0.511811023622047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AMJ37"/>
  <sheetViews>
    <sheetView zoomScaleNormal="100" workbookViewId="0">
      <selection activeCell="C1" sqref="C1"/>
    </sheetView>
  </sheetViews>
  <sheetFormatPr defaultColWidth="9.140625" defaultRowHeight="15.75" outlineLevelRow="1" x14ac:dyDescent="0.3"/>
  <cols>
    <col min="1" max="1" width="34.7109375" style="535" customWidth="1"/>
    <col min="2" max="2" width="63.7109375" style="536" customWidth="1"/>
    <col min="3" max="3" width="16.28515625" style="453" customWidth="1"/>
    <col min="4" max="4" width="15.42578125" style="453" customWidth="1"/>
    <col min="5" max="255" width="9.140625" style="537"/>
    <col min="256" max="256" width="26.7109375" style="537" customWidth="1"/>
    <col min="257" max="257" width="81.42578125" style="537" customWidth="1"/>
    <col min="258" max="260" width="13.85546875" style="537" customWidth="1"/>
    <col min="261" max="511" width="9.140625" style="537"/>
    <col min="512" max="512" width="26.7109375" style="537" customWidth="1"/>
    <col min="513" max="513" width="81.42578125" style="537" customWidth="1"/>
    <col min="514" max="516" width="13.85546875" style="537" customWidth="1"/>
    <col min="517" max="767" width="9.140625" style="537"/>
    <col min="768" max="768" width="26.7109375" style="537" customWidth="1"/>
    <col min="769" max="769" width="81.42578125" style="537" customWidth="1"/>
    <col min="770" max="772" width="13.85546875" style="537" customWidth="1"/>
    <col min="773" max="1023" width="9.140625" style="537"/>
    <col min="1024" max="1024" width="26.7109375" style="537" customWidth="1"/>
  </cols>
  <sheetData>
    <row r="1" spans="1:6" ht="196.5" customHeight="1" x14ac:dyDescent="0.3">
      <c r="A1" s="94"/>
      <c r="B1" s="538"/>
      <c r="C1" s="614" t="s">
        <v>604</v>
      </c>
      <c r="D1" s="614"/>
      <c r="E1" s="539"/>
      <c r="F1" s="539"/>
    </row>
    <row r="2" spans="1:6" ht="54.75" customHeight="1" x14ac:dyDescent="0.3">
      <c r="A2" s="626" t="s">
        <v>605</v>
      </c>
      <c r="B2" s="626"/>
      <c r="C2" s="626"/>
      <c r="D2" s="626"/>
    </row>
    <row r="3" spans="1:6" ht="18.75" customHeight="1" x14ac:dyDescent="0.3">
      <c r="D3" s="453" t="s">
        <v>566</v>
      </c>
    </row>
    <row r="4" spans="1:6" s="543" customFormat="1" ht="94.5" customHeight="1" x14ac:dyDescent="0.25">
      <c r="A4" s="540" t="s">
        <v>45</v>
      </c>
      <c r="B4" s="541" t="s">
        <v>501</v>
      </c>
      <c r="C4" s="53" t="s">
        <v>606</v>
      </c>
      <c r="D4" s="542" t="s">
        <v>607</v>
      </c>
    </row>
    <row r="5" spans="1:6" ht="31.9" customHeight="1" x14ac:dyDescent="0.3">
      <c r="A5" s="544" t="s">
        <v>503</v>
      </c>
      <c r="B5" s="545" t="s">
        <v>504</v>
      </c>
      <c r="C5" s="516">
        <f>C6+C11+C19</f>
        <v>0</v>
      </c>
      <c r="D5" s="516">
        <f>D6+D11+D19</f>
        <v>0</v>
      </c>
    </row>
    <row r="6" spans="1:6" ht="31.9" customHeight="1" x14ac:dyDescent="0.3">
      <c r="A6" s="515" t="s">
        <v>568</v>
      </c>
      <c r="B6" s="546" t="s">
        <v>569</v>
      </c>
      <c r="C6" s="516">
        <f>C7+C9</f>
        <v>0</v>
      </c>
      <c r="D6" s="516">
        <f>D7+D9</f>
        <v>0</v>
      </c>
    </row>
    <row r="7" spans="1:6" ht="31.9" customHeight="1" x14ac:dyDescent="0.3">
      <c r="A7" s="515" t="s">
        <v>570</v>
      </c>
      <c r="B7" s="546" t="s">
        <v>571</v>
      </c>
      <c r="C7" s="516">
        <f>C8</f>
        <v>0</v>
      </c>
      <c r="D7" s="516">
        <f>D8</f>
        <v>0</v>
      </c>
    </row>
    <row r="8" spans="1:6" ht="50.25" customHeight="1" x14ac:dyDescent="0.3">
      <c r="A8" s="517" t="s">
        <v>195</v>
      </c>
      <c r="B8" s="547" t="s">
        <v>572</v>
      </c>
      <c r="C8" s="530">
        <v>0</v>
      </c>
      <c r="D8" s="530">
        <v>0</v>
      </c>
    </row>
    <row r="9" spans="1:6" ht="31.9" customHeight="1" x14ac:dyDescent="0.3">
      <c r="A9" s="515" t="s">
        <v>573</v>
      </c>
      <c r="B9" s="546" t="s">
        <v>574</v>
      </c>
      <c r="C9" s="519">
        <f>C10</f>
        <v>0</v>
      </c>
      <c r="D9" s="519">
        <f>D10</f>
        <v>0</v>
      </c>
    </row>
    <row r="10" spans="1:6" ht="31.9" customHeight="1" x14ac:dyDescent="0.3">
      <c r="A10" s="517" t="s">
        <v>575</v>
      </c>
      <c r="B10" s="547" t="s">
        <v>576</v>
      </c>
      <c r="C10" s="530"/>
      <c r="D10" s="530">
        <v>0</v>
      </c>
    </row>
    <row r="11" spans="1:6" ht="35.25" customHeight="1" x14ac:dyDescent="0.3">
      <c r="A11" s="522" t="s">
        <v>579</v>
      </c>
      <c r="B11" s="523" t="s">
        <v>580</v>
      </c>
      <c r="C11" s="516">
        <f>C15+C17</f>
        <v>0</v>
      </c>
      <c r="D11" s="516">
        <f>D15+D17</f>
        <v>0</v>
      </c>
    </row>
    <row r="12" spans="1:6" ht="54.75" hidden="1" customHeight="1" outlineLevel="1" x14ac:dyDescent="0.3">
      <c r="A12" s="524" t="s">
        <v>581</v>
      </c>
      <c r="B12" s="525" t="s">
        <v>582</v>
      </c>
      <c r="C12" s="526">
        <f>C13</f>
        <v>0</v>
      </c>
      <c r="D12" s="529">
        <f>D13</f>
        <v>0</v>
      </c>
    </row>
    <row r="13" spans="1:6" ht="55.5" hidden="1" customHeight="1" outlineLevel="1" x14ac:dyDescent="0.3">
      <c r="A13" s="524" t="s">
        <v>583</v>
      </c>
      <c r="B13" s="525" t="s">
        <v>584</v>
      </c>
      <c r="C13" s="465">
        <f>C14</f>
        <v>0</v>
      </c>
      <c r="D13" s="527">
        <f>D14</f>
        <v>0</v>
      </c>
    </row>
    <row r="14" spans="1:6" ht="52.5" hidden="1" customHeight="1" outlineLevel="1" x14ac:dyDescent="0.3">
      <c r="A14" s="524" t="s">
        <v>608</v>
      </c>
      <c r="B14" s="525" t="s">
        <v>585</v>
      </c>
      <c r="C14" s="527">
        <v>0</v>
      </c>
      <c r="D14" s="527"/>
    </row>
    <row r="15" spans="1:6" ht="52.5" customHeight="1" outlineLevel="1" x14ac:dyDescent="0.3">
      <c r="A15" s="522" t="s">
        <v>583</v>
      </c>
      <c r="B15" s="528" t="s">
        <v>584</v>
      </c>
      <c r="C15" s="529">
        <f>C16</f>
        <v>0</v>
      </c>
      <c r="D15" s="529">
        <f>D16</f>
        <v>0</v>
      </c>
    </row>
    <row r="16" spans="1:6" ht="63" customHeight="1" outlineLevel="1" x14ac:dyDescent="0.3">
      <c r="A16" s="524" t="s">
        <v>197</v>
      </c>
      <c r="B16" s="525" t="s">
        <v>585</v>
      </c>
      <c r="C16" s="527">
        <v>0</v>
      </c>
      <c r="D16" s="527">
        <v>0</v>
      </c>
    </row>
    <row r="17" spans="1:4" ht="45.6" customHeight="1" x14ac:dyDescent="0.3">
      <c r="A17" s="522" t="s">
        <v>586</v>
      </c>
      <c r="B17" s="528" t="s">
        <v>587</v>
      </c>
      <c r="C17" s="516">
        <f>C18</f>
        <v>0</v>
      </c>
      <c r="D17" s="516">
        <f>D18</f>
        <v>0</v>
      </c>
    </row>
    <row r="18" spans="1:4" ht="43.15" customHeight="1" x14ac:dyDescent="0.3">
      <c r="A18" s="524" t="s">
        <v>588</v>
      </c>
      <c r="B18" s="525" t="s">
        <v>589</v>
      </c>
      <c r="C18" s="530">
        <v>0</v>
      </c>
      <c r="D18" s="530">
        <v>0</v>
      </c>
    </row>
    <row r="19" spans="1:4" ht="34.15" customHeight="1" x14ac:dyDescent="0.3">
      <c r="A19" s="522" t="s">
        <v>590</v>
      </c>
      <c r="B19" s="523" t="s">
        <v>591</v>
      </c>
      <c r="C19" s="531">
        <v>0</v>
      </c>
      <c r="D19" s="531">
        <v>0</v>
      </c>
    </row>
    <row r="20" spans="1:4" ht="50.45" customHeight="1" x14ac:dyDescent="0.3">
      <c r="A20" s="522" t="s">
        <v>592</v>
      </c>
      <c r="B20" s="523" t="s">
        <v>593</v>
      </c>
      <c r="C20" s="532">
        <v>0</v>
      </c>
      <c r="D20" s="532">
        <v>0</v>
      </c>
    </row>
    <row r="21" spans="1:4" ht="51.6" customHeight="1" x14ac:dyDescent="0.3">
      <c r="A21" s="524" t="s">
        <v>594</v>
      </c>
      <c r="B21" s="386" t="s">
        <v>205</v>
      </c>
      <c r="C21" s="532">
        <v>0</v>
      </c>
      <c r="D21" s="532">
        <v>0</v>
      </c>
    </row>
    <row r="22" spans="1:4" ht="58.9" customHeight="1" x14ac:dyDescent="0.3">
      <c r="A22" s="524" t="s">
        <v>595</v>
      </c>
      <c r="B22" s="386" t="s">
        <v>205</v>
      </c>
      <c r="C22" s="532">
        <v>0</v>
      </c>
      <c r="D22" s="532">
        <v>0</v>
      </c>
    </row>
    <row r="23" spans="1:4" ht="50.25" customHeight="1" x14ac:dyDescent="0.3">
      <c r="A23" s="522" t="s">
        <v>596</v>
      </c>
      <c r="B23" s="523" t="s">
        <v>597</v>
      </c>
      <c r="C23" s="531">
        <f t="shared" ref="C23:D25" si="0">+C24</f>
        <v>0</v>
      </c>
      <c r="D23" s="531">
        <f t="shared" si="0"/>
        <v>0</v>
      </c>
    </row>
    <row r="24" spans="1:4" ht="40.5" customHeight="1" x14ac:dyDescent="0.3">
      <c r="A24" s="524" t="s">
        <v>598</v>
      </c>
      <c r="B24" s="525" t="s">
        <v>599</v>
      </c>
      <c r="C24" s="533">
        <f t="shared" si="0"/>
        <v>0</v>
      </c>
      <c r="D24" s="533">
        <f t="shared" si="0"/>
        <v>0</v>
      </c>
    </row>
    <row r="25" spans="1:4" ht="126.75" x14ac:dyDescent="0.3">
      <c r="A25" s="524" t="s">
        <v>600</v>
      </c>
      <c r="B25" s="525" t="s">
        <v>601</v>
      </c>
      <c r="C25" s="533">
        <f t="shared" si="0"/>
        <v>0</v>
      </c>
      <c r="D25" s="533">
        <f t="shared" si="0"/>
        <v>0</v>
      </c>
    </row>
    <row r="26" spans="1:4" ht="111" x14ac:dyDescent="0.3">
      <c r="A26" s="524" t="s">
        <v>602</v>
      </c>
      <c r="B26" s="525" t="s">
        <v>603</v>
      </c>
      <c r="C26" s="533">
        <v>0</v>
      </c>
      <c r="D26" s="533">
        <v>0</v>
      </c>
    </row>
    <row r="27" spans="1:4" ht="36" customHeight="1" x14ac:dyDescent="0.3">
      <c r="B27" s="548"/>
    </row>
    <row r="28" spans="1:4" ht="54" customHeight="1" x14ac:dyDescent="0.3">
      <c r="B28" s="548"/>
    </row>
    <row r="29" spans="1:4" ht="69.599999999999994" customHeight="1" x14ac:dyDescent="0.3">
      <c r="B29" s="548"/>
    </row>
    <row r="30" spans="1:4" ht="31.5" customHeight="1" x14ac:dyDescent="0.3">
      <c r="B30" s="548"/>
    </row>
    <row r="31" spans="1:4" ht="52.9" customHeight="1" x14ac:dyDescent="0.3">
      <c r="B31" s="548"/>
    </row>
    <row r="32" spans="1:4" ht="69" customHeight="1" x14ac:dyDescent="0.3">
      <c r="B32" s="548"/>
    </row>
    <row r="35" spans="2:2" x14ac:dyDescent="0.3">
      <c r="B35" s="548"/>
    </row>
    <row r="37" spans="2:2" ht="59.25" customHeight="1" x14ac:dyDescent="0.3">
      <c r="B37" s="548"/>
    </row>
  </sheetData>
  <mergeCells count="2">
    <mergeCell ref="C1:D1"/>
    <mergeCell ref="A2:D2"/>
  </mergeCells>
  <pageMargins left="1.1812499999999999" right="0.39374999999999999" top="0.78749999999999998" bottom="0.78749999999999998" header="0.511811023622047" footer="0.511811023622047"/>
  <pageSetup paperSize="9" scale="65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11"/>
  <sheetViews>
    <sheetView zoomScaleNormal="100" workbookViewId="0">
      <selection activeCell="B1" sqref="B1"/>
    </sheetView>
  </sheetViews>
  <sheetFormatPr defaultColWidth="9.140625" defaultRowHeight="15.75" x14ac:dyDescent="0.3"/>
  <cols>
    <col min="1" max="1" width="9.85546875" style="549" customWidth="1"/>
    <col min="2" max="2" width="67.5703125" style="550" customWidth="1"/>
    <col min="3" max="3" width="19.140625" style="551" customWidth="1"/>
    <col min="4" max="1024" width="9.140625" style="549"/>
  </cols>
  <sheetData>
    <row r="1" spans="1:3" ht="114.2" customHeight="1" x14ac:dyDescent="0.3">
      <c r="A1" s="94"/>
      <c r="B1" s="614" t="s">
        <v>609</v>
      </c>
      <c r="C1" s="614"/>
    </row>
    <row r="2" spans="1:3" ht="20.45" customHeight="1" x14ac:dyDescent="0.3">
      <c r="A2" s="5"/>
      <c r="B2" s="4"/>
      <c r="C2" s="4"/>
    </row>
    <row r="3" spans="1:3" ht="39" customHeight="1" x14ac:dyDescent="0.3">
      <c r="A3" s="627" t="s">
        <v>610</v>
      </c>
      <c r="B3" s="627"/>
      <c r="C3" s="627"/>
    </row>
    <row r="4" spans="1:3" ht="15" customHeight="1" x14ac:dyDescent="0.3">
      <c r="A4" s="601" t="s">
        <v>531</v>
      </c>
      <c r="B4" s="601" t="s">
        <v>212</v>
      </c>
      <c r="C4" s="628" t="s">
        <v>502</v>
      </c>
    </row>
    <row r="5" spans="1:3" x14ac:dyDescent="0.3">
      <c r="A5" s="601"/>
      <c r="B5" s="601"/>
      <c r="C5" s="628"/>
    </row>
    <row r="6" spans="1:3" ht="25.5" x14ac:dyDescent="0.3">
      <c r="A6" s="552" t="s">
        <v>532</v>
      </c>
      <c r="B6" s="553" t="s">
        <v>533</v>
      </c>
      <c r="C6" s="554"/>
    </row>
    <row r="7" spans="1:3" ht="32.25" x14ac:dyDescent="0.3">
      <c r="A7" s="555">
        <v>1</v>
      </c>
      <c r="B7" s="556" t="s">
        <v>611</v>
      </c>
      <c r="C7" s="557">
        <v>0</v>
      </c>
    </row>
    <row r="8" spans="1:3" x14ac:dyDescent="0.3">
      <c r="A8" s="558"/>
      <c r="B8" s="559" t="s">
        <v>536</v>
      </c>
      <c r="C8" s="560">
        <f>C7</f>
        <v>0</v>
      </c>
    </row>
    <row r="9" spans="1:3" x14ac:dyDescent="0.3">
      <c r="A9" s="552" t="s">
        <v>537</v>
      </c>
      <c r="B9" s="553" t="s">
        <v>538</v>
      </c>
      <c r="C9" s="560"/>
    </row>
    <row r="10" spans="1:3" ht="63.75" x14ac:dyDescent="0.3">
      <c r="A10" s="555">
        <v>1</v>
      </c>
      <c r="B10" s="556" t="s">
        <v>539</v>
      </c>
      <c r="C10" s="557">
        <v>0</v>
      </c>
    </row>
    <row r="11" spans="1:3" x14ac:dyDescent="0.3">
      <c r="A11" s="555" t="s">
        <v>42</v>
      </c>
      <c r="B11" s="561" t="s">
        <v>536</v>
      </c>
      <c r="C11" s="560">
        <f>C10</f>
        <v>0</v>
      </c>
    </row>
  </sheetData>
  <mergeCells count="5">
    <mergeCell ref="B1:C1"/>
    <mergeCell ref="A3:C3"/>
    <mergeCell ref="A4:A5"/>
    <mergeCell ref="B4:B5"/>
    <mergeCell ref="C4:C5"/>
  </mergeCells>
  <pageMargins left="1.1812499999999999" right="0.39374999999999999" top="0.78749999999999998" bottom="0.78749999999999998" header="0.511811023622047" footer="0.511811023622047"/>
  <pageSetup paperSize="9" fitToHeight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15"/>
  <sheetViews>
    <sheetView zoomScaleNormal="100" workbookViewId="0">
      <selection activeCell="H8" sqref="H8"/>
    </sheetView>
  </sheetViews>
  <sheetFormatPr defaultColWidth="9.140625" defaultRowHeight="15.75" x14ac:dyDescent="0.3"/>
  <cols>
    <col min="1" max="1" width="9.85546875" style="549" customWidth="1"/>
    <col min="2" max="2" width="67.5703125" style="550" customWidth="1"/>
    <col min="3" max="3" width="15.7109375" style="550" customWidth="1"/>
    <col min="4" max="4" width="15.7109375" style="562" customWidth="1"/>
    <col min="5" max="5" width="10.5703125" style="549" customWidth="1"/>
    <col min="6" max="1024" width="9.140625" style="549"/>
  </cols>
  <sheetData>
    <row r="1" spans="1:5" ht="161.85" customHeight="1" x14ac:dyDescent="0.3">
      <c r="A1" s="94"/>
      <c r="B1" s="563"/>
      <c r="C1" s="605" t="s">
        <v>612</v>
      </c>
      <c r="D1" s="605"/>
    </row>
    <row r="2" spans="1:5" x14ac:dyDescent="0.3">
      <c r="A2" s="629"/>
      <c r="B2" s="629"/>
      <c r="C2" s="629"/>
      <c r="D2" s="629"/>
    </row>
    <row r="3" spans="1:5" ht="57.4" customHeight="1" x14ac:dyDescent="0.3">
      <c r="A3" s="627" t="s">
        <v>613</v>
      </c>
      <c r="B3" s="627"/>
      <c r="C3" s="627"/>
      <c r="D3" s="627"/>
    </row>
    <row r="4" spans="1:5" ht="15" customHeight="1" x14ac:dyDescent="0.3">
      <c r="A4" s="630" t="s">
        <v>566</v>
      </c>
      <c r="B4" s="630"/>
      <c r="C4" s="630"/>
      <c r="D4" s="630"/>
    </row>
    <row r="5" spans="1:5" ht="15" customHeight="1" x14ac:dyDescent="0.3">
      <c r="A5" s="601" t="s">
        <v>531</v>
      </c>
      <c r="B5" s="601" t="s">
        <v>212</v>
      </c>
      <c r="C5" s="628" t="s">
        <v>502</v>
      </c>
      <c r="D5" s="628"/>
    </row>
    <row r="6" spans="1:5" x14ac:dyDescent="0.3">
      <c r="A6" s="601"/>
      <c r="B6" s="601"/>
      <c r="C6" s="7" t="s">
        <v>606</v>
      </c>
      <c r="D6" s="7" t="s">
        <v>614</v>
      </c>
    </row>
    <row r="7" spans="1:5" ht="27" x14ac:dyDescent="0.3">
      <c r="A7" s="552" t="s">
        <v>532</v>
      </c>
      <c r="B7" s="564" t="s">
        <v>533</v>
      </c>
      <c r="C7" s="565"/>
      <c r="D7" s="565"/>
    </row>
    <row r="8" spans="1:5" ht="32.25" x14ac:dyDescent="0.3">
      <c r="A8" s="555">
        <v>1</v>
      </c>
      <c r="B8" s="556" t="s">
        <v>611</v>
      </c>
      <c r="C8" s="565">
        <v>0</v>
      </c>
      <c r="D8" s="565">
        <v>0</v>
      </c>
      <c r="E8" s="566"/>
    </row>
    <row r="9" spans="1:5" ht="16.5" x14ac:dyDescent="0.3">
      <c r="A9" s="555"/>
      <c r="B9" s="556"/>
      <c r="C9" s="565"/>
      <c r="D9" s="565"/>
    </row>
    <row r="10" spans="1:5" x14ac:dyDescent="0.3">
      <c r="A10" s="558"/>
      <c r="B10" s="567" t="s">
        <v>536</v>
      </c>
      <c r="C10" s="568">
        <f>C8+C9</f>
        <v>0</v>
      </c>
      <c r="D10" s="568">
        <f>SUM(D8:D9)</f>
        <v>0</v>
      </c>
    </row>
    <row r="11" spans="1:5" x14ac:dyDescent="0.3">
      <c r="A11" s="552" t="s">
        <v>537</v>
      </c>
      <c r="B11" s="564" t="s">
        <v>538</v>
      </c>
      <c r="C11" s="565"/>
      <c r="D11" s="569"/>
    </row>
    <row r="12" spans="1:5" ht="63.75" x14ac:dyDescent="0.3">
      <c r="A12" s="555">
        <v>1</v>
      </c>
      <c r="B12" s="556" t="s">
        <v>615</v>
      </c>
      <c r="C12" s="565">
        <v>0</v>
      </c>
      <c r="D12" s="565">
        <v>0</v>
      </c>
    </row>
    <row r="13" spans="1:5" ht="63.75" x14ac:dyDescent="0.3">
      <c r="A13" s="555"/>
      <c r="B13" s="556" t="s">
        <v>539</v>
      </c>
      <c r="C13" s="565">
        <v>0</v>
      </c>
      <c r="D13" s="565">
        <v>0</v>
      </c>
    </row>
    <row r="14" spans="1:5" x14ac:dyDescent="0.3">
      <c r="A14" s="555" t="s">
        <v>42</v>
      </c>
      <c r="B14" s="570" t="s">
        <v>536</v>
      </c>
      <c r="C14" s="560">
        <f>C12+C13</f>
        <v>0</v>
      </c>
      <c r="D14" s="560">
        <f>D12+D13</f>
        <v>0</v>
      </c>
    </row>
    <row r="15" spans="1:5" x14ac:dyDescent="0.3">
      <c r="C15" s="571"/>
      <c r="D15" s="571"/>
    </row>
  </sheetData>
  <mergeCells count="7">
    <mergeCell ref="C1:D1"/>
    <mergeCell ref="A2:D2"/>
    <mergeCell ref="A3:D3"/>
    <mergeCell ref="A4:D4"/>
    <mergeCell ref="A5:A6"/>
    <mergeCell ref="B5:B6"/>
    <mergeCell ref="C5:D5"/>
  </mergeCells>
  <pageMargins left="1.1812499999999999" right="0.39374999999999999" top="0.78749999999999998" bottom="0.78749999999999998" header="0.511811023622047" footer="0.511811023622047"/>
  <pageSetup paperSize="9" fitToHeight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11"/>
  <sheetViews>
    <sheetView zoomScaleNormal="100" workbookViewId="0">
      <selection activeCell="G28" sqref="G28"/>
    </sheetView>
  </sheetViews>
  <sheetFormatPr defaultColWidth="9.140625" defaultRowHeight="15.75" x14ac:dyDescent="0.3"/>
  <cols>
    <col min="1" max="1" width="9.85546875" style="549" customWidth="1"/>
    <col min="2" max="2" width="67.5703125" style="550" customWidth="1"/>
    <col min="3" max="3" width="19.140625" style="551" customWidth="1"/>
    <col min="4" max="1024" width="9.140625" style="549"/>
  </cols>
  <sheetData>
    <row r="1" spans="1:3" ht="102.2" customHeight="1" x14ac:dyDescent="0.3">
      <c r="A1" s="572"/>
      <c r="B1" s="614" t="s">
        <v>616</v>
      </c>
      <c r="C1" s="614"/>
    </row>
    <row r="2" spans="1:3" ht="20.45" customHeight="1" x14ac:dyDescent="0.3">
      <c r="A2" s="5"/>
      <c r="B2" s="4"/>
      <c r="C2" s="4"/>
    </row>
    <row r="3" spans="1:3" ht="39" customHeight="1" x14ac:dyDescent="0.3">
      <c r="A3" s="627" t="s">
        <v>617</v>
      </c>
      <c r="B3" s="627"/>
      <c r="C3" s="627"/>
    </row>
    <row r="4" spans="1:3" ht="15" customHeight="1" x14ac:dyDescent="0.3">
      <c r="A4" s="601" t="s">
        <v>531</v>
      </c>
      <c r="B4" s="601" t="s">
        <v>212</v>
      </c>
      <c r="C4" s="628" t="s">
        <v>502</v>
      </c>
    </row>
    <row r="5" spans="1:3" x14ac:dyDescent="0.3">
      <c r="A5" s="601"/>
      <c r="B5" s="601"/>
      <c r="C5" s="628"/>
    </row>
    <row r="6" spans="1:3" ht="25.5" x14ac:dyDescent="0.3">
      <c r="A6" s="552" t="s">
        <v>532</v>
      </c>
      <c r="B6" s="553" t="s">
        <v>533</v>
      </c>
      <c r="C6" s="554"/>
    </row>
    <row r="7" spans="1:3" ht="45" x14ac:dyDescent="0.3">
      <c r="A7" s="555">
        <v>1</v>
      </c>
      <c r="B7" s="573" t="s">
        <v>618</v>
      </c>
      <c r="C7" s="557">
        <v>0</v>
      </c>
    </row>
    <row r="8" spans="1:3" x14ac:dyDescent="0.3">
      <c r="A8" s="558"/>
      <c r="B8" s="559" t="s">
        <v>536</v>
      </c>
      <c r="C8" s="560">
        <f>C7</f>
        <v>0</v>
      </c>
    </row>
    <row r="9" spans="1:3" x14ac:dyDescent="0.3">
      <c r="A9" s="552" t="s">
        <v>537</v>
      </c>
      <c r="B9" s="553" t="s">
        <v>538</v>
      </c>
      <c r="C9" s="560"/>
    </row>
    <row r="10" spans="1:3" ht="45" x14ac:dyDescent="0.3">
      <c r="A10" s="555">
        <v>1</v>
      </c>
      <c r="B10" s="573" t="s">
        <v>539</v>
      </c>
      <c r="C10" s="557">
        <v>0</v>
      </c>
    </row>
    <row r="11" spans="1:3" x14ac:dyDescent="0.3">
      <c r="A11" s="555" t="s">
        <v>42</v>
      </c>
      <c r="B11" s="561" t="s">
        <v>536</v>
      </c>
      <c r="C11" s="560">
        <f>C10</f>
        <v>0</v>
      </c>
    </row>
  </sheetData>
  <mergeCells count="5">
    <mergeCell ref="B1:C1"/>
    <mergeCell ref="A3:C3"/>
    <mergeCell ref="A4:A5"/>
    <mergeCell ref="B4:B5"/>
    <mergeCell ref="C4:C5"/>
  </mergeCells>
  <pageMargins left="0.70833333333333304" right="0.70833333333333304" top="0.74791666666666701" bottom="0.74791666666666701" header="0.511811023622047" footer="0.511811023622047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AMJ11"/>
  <sheetViews>
    <sheetView zoomScaleNormal="100" workbookViewId="0">
      <selection activeCell="H8" sqref="H8"/>
    </sheetView>
  </sheetViews>
  <sheetFormatPr defaultColWidth="9.140625" defaultRowHeight="15.75" x14ac:dyDescent="0.3"/>
  <cols>
    <col min="1" max="1" width="7" style="549" customWidth="1"/>
    <col min="2" max="2" width="59.42578125" style="550" customWidth="1"/>
    <col min="3" max="3" width="11" style="551" customWidth="1"/>
    <col min="4" max="4" width="9.7109375" style="549" customWidth="1"/>
    <col min="5" max="1024" width="9.140625" style="549"/>
  </cols>
  <sheetData>
    <row r="1" spans="1:4" ht="102.2" customHeight="1" x14ac:dyDescent="0.3">
      <c r="A1" s="572"/>
      <c r="B1" s="614" t="s">
        <v>619</v>
      </c>
      <c r="C1" s="614"/>
      <c r="D1" s="614"/>
    </row>
    <row r="2" spans="1:4" ht="20.45" customHeight="1" x14ac:dyDescent="0.3">
      <c r="A2" s="5"/>
      <c r="B2" s="4"/>
      <c r="C2" s="4"/>
    </row>
    <row r="3" spans="1:4" ht="46.35" customHeight="1" x14ac:dyDescent="0.3">
      <c r="A3" s="631" t="s">
        <v>620</v>
      </c>
      <c r="B3" s="631"/>
      <c r="C3" s="631"/>
      <c r="D3" s="631"/>
    </row>
    <row r="4" spans="1:4" ht="15" customHeight="1" x14ac:dyDescent="0.3">
      <c r="A4" s="601" t="s">
        <v>531</v>
      </c>
      <c r="B4" s="601" t="s">
        <v>212</v>
      </c>
      <c r="C4" s="628" t="s">
        <v>502</v>
      </c>
      <c r="D4" s="628"/>
    </row>
    <row r="5" spans="1:4" x14ac:dyDescent="0.3">
      <c r="A5" s="601"/>
      <c r="B5" s="601"/>
      <c r="C5" s="8">
        <v>2024</v>
      </c>
      <c r="D5" s="555">
        <v>2025</v>
      </c>
    </row>
    <row r="6" spans="1:4" ht="25.5" x14ac:dyDescent="0.3">
      <c r="A6" s="552" t="s">
        <v>532</v>
      </c>
      <c r="B6" s="553" t="s">
        <v>533</v>
      </c>
      <c r="C6" s="554"/>
      <c r="D6" s="554"/>
    </row>
    <row r="7" spans="1:4" ht="45" x14ac:dyDescent="0.3">
      <c r="A7" s="555">
        <v>1</v>
      </c>
      <c r="B7" s="573" t="s">
        <v>618</v>
      </c>
      <c r="C7" s="557">
        <v>0</v>
      </c>
      <c r="D7" s="557">
        <v>0</v>
      </c>
    </row>
    <row r="8" spans="1:4" x14ac:dyDescent="0.3">
      <c r="A8" s="558"/>
      <c r="B8" s="559" t="s">
        <v>536</v>
      </c>
      <c r="C8" s="560">
        <f>C7</f>
        <v>0</v>
      </c>
      <c r="D8" s="560">
        <f>D7</f>
        <v>0</v>
      </c>
    </row>
    <row r="9" spans="1:4" x14ac:dyDescent="0.3">
      <c r="A9" s="552" t="s">
        <v>537</v>
      </c>
      <c r="B9" s="553" t="s">
        <v>538</v>
      </c>
      <c r="C9" s="560"/>
      <c r="D9" s="560"/>
    </row>
    <row r="10" spans="1:4" ht="45" x14ac:dyDescent="0.3">
      <c r="A10" s="555">
        <v>1</v>
      </c>
      <c r="B10" s="573" t="s">
        <v>539</v>
      </c>
      <c r="C10" s="557">
        <v>0</v>
      </c>
      <c r="D10" s="557">
        <v>0</v>
      </c>
    </row>
    <row r="11" spans="1:4" x14ac:dyDescent="0.3">
      <c r="A11" s="555" t="s">
        <v>42</v>
      </c>
      <c r="B11" s="561" t="s">
        <v>536</v>
      </c>
      <c r="C11" s="560">
        <f>C10</f>
        <v>0</v>
      </c>
      <c r="D11" s="560">
        <f>D10</f>
        <v>0</v>
      </c>
    </row>
  </sheetData>
  <mergeCells count="5">
    <mergeCell ref="B1:D1"/>
    <mergeCell ref="A3:D3"/>
    <mergeCell ref="A4:A5"/>
    <mergeCell ref="B4:B5"/>
    <mergeCell ref="C4:D4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AMJ29"/>
  <sheetViews>
    <sheetView zoomScaleNormal="100" workbookViewId="0">
      <selection activeCell="I16" sqref="I16"/>
    </sheetView>
  </sheetViews>
  <sheetFormatPr defaultColWidth="9.140625" defaultRowHeight="15" x14ac:dyDescent="0.25"/>
  <cols>
    <col min="1" max="1" width="5.5703125" style="574" customWidth="1"/>
    <col min="2" max="2" width="25.5703125" style="574" customWidth="1"/>
    <col min="3" max="3" width="21.7109375" style="574" customWidth="1"/>
    <col min="4" max="4" width="19.42578125" style="574" customWidth="1"/>
    <col min="5" max="5" width="25.85546875" style="574" customWidth="1"/>
    <col min="6" max="254" width="9.140625" style="574"/>
    <col min="255" max="255" width="5.5703125" style="574" customWidth="1"/>
    <col min="256" max="256" width="23" style="574" customWidth="1"/>
    <col min="257" max="257" width="29.140625" style="574" customWidth="1"/>
    <col min="258" max="258" width="14.7109375" style="574" customWidth="1"/>
    <col min="259" max="259" width="14.140625" style="574" customWidth="1"/>
    <col min="260" max="260" width="15" style="574" customWidth="1"/>
    <col min="261" max="261" width="39.42578125" style="574" customWidth="1"/>
    <col min="262" max="510" width="9.140625" style="574"/>
    <col min="511" max="511" width="5.5703125" style="574" customWidth="1"/>
    <col min="512" max="512" width="23" style="574" customWidth="1"/>
    <col min="513" max="513" width="29.140625" style="574" customWidth="1"/>
    <col min="514" max="514" width="14.7109375" style="574" customWidth="1"/>
    <col min="515" max="515" width="14.140625" style="574" customWidth="1"/>
    <col min="516" max="516" width="15" style="574" customWidth="1"/>
    <col min="517" max="517" width="39.42578125" style="574" customWidth="1"/>
    <col min="518" max="766" width="9.140625" style="574"/>
    <col min="767" max="767" width="5.5703125" style="574" customWidth="1"/>
    <col min="768" max="768" width="23" style="574" customWidth="1"/>
    <col min="769" max="769" width="29.140625" style="574" customWidth="1"/>
    <col min="770" max="770" width="14.7109375" style="574" customWidth="1"/>
    <col min="771" max="771" width="14.140625" style="574" customWidth="1"/>
    <col min="772" max="772" width="15" style="574" customWidth="1"/>
    <col min="773" max="773" width="39.42578125" style="574" customWidth="1"/>
    <col min="774" max="1022" width="9.140625" style="574"/>
    <col min="1023" max="1023" width="5.5703125" style="574" customWidth="1"/>
    <col min="1024" max="1024" width="23" style="574" customWidth="1"/>
  </cols>
  <sheetData>
    <row r="1" spans="1:7" s="576" customFormat="1" ht="135.75" customHeight="1" x14ac:dyDescent="0.25">
      <c r="A1" s="572"/>
      <c r="B1" s="538"/>
      <c r="C1" s="538"/>
      <c r="D1" s="605" t="s">
        <v>621</v>
      </c>
      <c r="E1" s="605"/>
      <c r="F1" s="575"/>
      <c r="G1" s="575"/>
    </row>
    <row r="2" spans="1:7" s="576" customFormat="1" ht="15.75" x14ac:dyDescent="0.3">
      <c r="A2" s="537"/>
      <c r="B2" s="537"/>
      <c r="C2" s="537"/>
      <c r="D2" s="537"/>
      <c r="E2" s="577"/>
    </row>
    <row r="3" spans="1:7" s="578" customFormat="1" ht="71.25" customHeight="1" x14ac:dyDescent="0.2">
      <c r="A3" s="632" t="s">
        <v>622</v>
      </c>
      <c r="B3" s="632"/>
      <c r="C3" s="632"/>
      <c r="D3" s="632"/>
      <c r="E3" s="632"/>
    </row>
    <row r="4" spans="1:7" s="578" customFormat="1" ht="16.5" x14ac:dyDescent="0.3">
      <c r="A4" s="579"/>
      <c r="B4" s="549"/>
      <c r="C4" s="549"/>
      <c r="D4" s="549"/>
      <c r="E4" s="549"/>
    </row>
    <row r="5" spans="1:7" s="580" customFormat="1" ht="15.6" customHeight="1" x14ac:dyDescent="0.25">
      <c r="A5" s="632"/>
      <c r="B5" s="632"/>
      <c r="C5" s="632"/>
      <c r="D5" s="632"/>
      <c r="E5" s="632"/>
    </row>
    <row r="6" spans="1:7" s="487" customFormat="1" ht="16.5" x14ac:dyDescent="0.3">
      <c r="A6" s="549"/>
      <c r="B6" s="549"/>
      <c r="C6" s="549"/>
      <c r="D6" s="549"/>
      <c r="E6" s="581" t="s">
        <v>548</v>
      </c>
    </row>
    <row r="7" spans="1:7" s="487" customFormat="1" ht="45" x14ac:dyDescent="0.25">
      <c r="A7" s="582" t="s">
        <v>531</v>
      </c>
      <c r="B7" s="582" t="s">
        <v>623</v>
      </c>
      <c r="C7" s="582" t="s">
        <v>624</v>
      </c>
      <c r="D7" s="582" t="s">
        <v>552</v>
      </c>
      <c r="E7" s="582" t="s">
        <v>625</v>
      </c>
    </row>
    <row r="8" spans="1:7" s="583" customFormat="1" ht="15.75" x14ac:dyDescent="0.25">
      <c r="A8" s="582">
        <v>1</v>
      </c>
      <c r="B8" s="582" t="s">
        <v>555</v>
      </c>
      <c r="C8" s="582" t="s">
        <v>556</v>
      </c>
      <c r="D8" s="582" t="s">
        <v>556</v>
      </c>
      <c r="E8" s="582" t="s">
        <v>556</v>
      </c>
    </row>
    <row r="9" spans="1:7" s="588" customFormat="1" ht="16.5" x14ac:dyDescent="0.3">
      <c r="A9" s="584"/>
      <c r="B9" s="585"/>
      <c r="C9" s="586"/>
      <c r="D9" s="586"/>
      <c r="E9" s="587"/>
    </row>
    <row r="10" spans="1:7" s="487" customFormat="1" ht="15.75" x14ac:dyDescent="0.25">
      <c r="A10" s="498"/>
      <c r="B10" s="498"/>
      <c r="C10" s="498"/>
      <c r="D10" s="498"/>
      <c r="E10" s="498"/>
    </row>
    <row r="11" spans="1:7" s="487" customFormat="1" ht="15.75" x14ac:dyDescent="0.25">
      <c r="A11" s="498"/>
      <c r="B11" s="498"/>
      <c r="C11" s="498"/>
      <c r="D11" s="498"/>
      <c r="E11" s="498"/>
    </row>
    <row r="12" spans="1:7" s="487" customFormat="1" ht="15.75" x14ac:dyDescent="0.25">
      <c r="A12" s="498"/>
      <c r="B12" s="498"/>
      <c r="C12" s="498"/>
      <c r="D12" s="498"/>
      <c r="E12" s="498"/>
    </row>
    <row r="13" spans="1:7" x14ac:dyDescent="0.25">
      <c r="A13" s="501"/>
      <c r="B13" s="499"/>
      <c r="C13" s="501"/>
      <c r="D13" s="501"/>
      <c r="E13" s="501"/>
    </row>
    <row r="14" spans="1:7" ht="15.75" x14ac:dyDescent="0.25">
      <c r="A14" s="501"/>
      <c r="B14" s="589"/>
      <c r="C14" s="501"/>
      <c r="D14" s="501"/>
      <c r="E14" s="501"/>
    </row>
    <row r="15" spans="1:7" x14ac:dyDescent="0.25">
      <c r="A15" s="501"/>
      <c r="B15" s="501"/>
      <c r="C15" s="501"/>
      <c r="D15" s="501"/>
      <c r="E15" s="501"/>
    </row>
    <row r="16" spans="1:7" x14ac:dyDescent="0.25">
      <c r="A16" s="501"/>
      <c r="B16" s="501"/>
      <c r="C16" s="501"/>
      <c r="D16" s="501"/>
      <c r="E16" s="501"/>
    </row>
    <row r="17" spans="1:5" x14ac:dyDescent="0.25">
      <c r="A17" s="501"/>
      <c r="B17" s="501"/>
      <c r="C17" s="501"/>
      <c r="D17" s="501"/>
      <c r="E17" s="501"/>
    </row>
    <row r="18" spans="1:5" x14ac:dyDescent="0.25">
      <c r="A18" s="501"/>
      <c r="B18" s="501"/>
      <c r="C18" s="501"/>
      <c r="D18" s="501"/>
      <c r="E18" s="501"/>
    </row>
    <row r="19" spans="1:5" x14ac:dyDescent="0.25">
      <c r="A19" s="501"/>
      <c r="B19" s="501"/>
      <c r="C19" s="501"/>
      <c r="D19" s="501"/>
      <c r="E19" s="501"/>
    </row>
    <row r="20" spans="1:5" x14ac:dyDescent="0.25">
      <c r="A20" s="501"/>
      <c r="B20" s="501"/>
      <c r="C20" s="501"/>
      <c r="D20" s="501"/>
      <c r="E20" s="501"/>
    </row>
    <row r="21" spans="1:5" x14ac:dyDescent="0.25">
      <c r="A21" s="501"/>
      <c r="B21" s="501"/>
      <c r="C21" s="501"/>
      <c r="D21" s="501"/>
      <c r="E21" s="501"/>
    </row>
    <row r="22" spans="1:5" x14ac:dyDescent="0.25">
      <c r="A22" s="501"/>
      <c r="B22" s="501"/>
      <c r="C22" s="501"/>
      <c r="D22" s="501"/>
      <c r="E22" s="501"/>
    </row>
    <row r="23" spans="1:5" x14ac:dyDescent="0.25">
      <c r="A23" s="501"/>
      <c r="B23" s="501"/>
      <c r="C23" s="501"/>
      <c r="D23" s="501"/>
      <c r="E23" s="590"/>
    </row>
    <row r="24" spans="1:5" x14ac:dyDescent="0.25">
      <c r="A24" s="501"/>
      <c r="B24" s="501"/>
      <c r="C24" s="501"/>
      <c r="D24" s="501"/>
      <c r="E24" s="501"/>
    </row>
    <row r="25" spans="1:5" x14ac:dyDescent="0.25">
      <c r="A25" s="501"/>
      <c r="B25" s="501"/>
      <c r="C25" s="501"/>
      <c r="D25" s="501"/>
      <c r="E25" s="501"/>
    </row>
    <row r="26" spans="1:5" x14ac:dyDescent="0.25">
      <c r="A26" s="501"/>
      <c r="B26" s="501"/>
      <c r="C26" s="501"/>
      <c r="D26" s="501"/>
      <c r="E26" s="591"/>
    </row>
    <row r="27" spans="1:5" x14ac:dyDescent="0.25">
      <c r="A27" s="501"/>
      <c r="B27" s="501"/>
      <c r="C27" s="501"/>
      <c r="D27" s="501"/>
      <c r="E27" s="501"/>
    </row>
    <row r="28" spans="1:5" x14ac:dyDescent="0.25">
      <c r="A28" s="501"/>
      <c r="B28" s="501"/>
      <c r="C28" s="501"/>
      <c r="D28" s="501"/>
      <c r="E28" s="501"/>
    </row>
    <row r="29" spans="1:5" x14ac:dyDescent="0.25">
      <c r="A29" s="501"/>
      <c r="B29" s="501"/>
      <c r="C29" s="501"/>
      <c r="D29" s="501"/>
      <c r="E29" s="501"/>
    </row>
  </sheetData>
  <mergeCells count="3">
    <mergeCell ref="D1:E1"/>
    <mergeCell ref="A3:E3"/>
    <mergeCell ref="A5:E5"/>
  </mergeCells>
  <pageMargins left="1.1812499999999999" right="0.39374999999999999" top="0.78749999999999998" bottom="0.78749999999999998" header="0.511811023622047" footer="0.511811023622047"/>
  <pageSetup paperSize="9" fitToHeight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AMJ29"/>
  <sheetViews>
    <sheetView zoomScaleNormal="100" workbookViewId="0">
      <selection activeCell="H7" sqref="H7"/>
    </sheetView>
  </sheetViews>
  <sheetFormatPr defaultColWidth="9.140625" defaultRowHeight="15" x14ac:dyDescent="0.25"/>
  <cols>
    <col min="1" max="1" width="5.5703125" style="574" customWidth="1"/>
    <col min="2" max="2" width="19.7109375" style="574" customWidth="1"/>
    <col min="3" max="3" width="21" style="574" customWidth="1"/>
    <col min="4" max="4" width="18.140625" style="574" customWidth="1"/>
    <col min="5" max="5" width="15.85546875" style="574" customWidth="1"/>
    <col min="6" max="254" width="9.140625" style="574"/>
    <col min="255" max="255" width="5.5703125" style="574" customWidth="1"/>
    <col min="256" max="256" width="23" style="574" customWidth="1"/>
    <col min="257" max="257" width="29.140625" style="574" customWidth="1"/>
    <col min="258" max="258" width="14.7109375" style="574" customWidth="1"/>
    <col min="259" max="259" width="14.140625" style="574" customWidth="1"/>
    <col min="260" max="260" width="15" style="574" customWidth="1"/>
    <col min="261" max="261" width="39.42578125" style="574" customWidth="1"/>
    <col min="262" max="510" width="9.140625" style="574"/>
    <col min="511" max="511" width="5.5703125" style="574" customWidth="1"/>
    <col min="512" max="512" width="23" style="574" customWidth="1"/>
    <col min="513" max="513" width="29.140625" style="574" customWidth="1"/>
    <col min="514" max="514" width="14.7109375" style="574" customWidth="1"/>
    <col min="515" max="515" width="14.140625" style="574" customWidth="1"/>
    <col min="516" max="516" width="15" style="574" customWidth="1"/>
    <col min="517" max="517" width="39.42578125" style="574" customWidth="1"/>
    <col min="518" max="766" width="9.140625" style="574"/>
    <col min="767" max="767" width="5.5703125" style="574" customWidth="1"/>
    <col min="768" max="768" width="23" style="574" customWidth="1"/>
    <col min="769" max="769" width="29.140625" style="574" customWidth="1"/>
    <col min="770" max="770" width="14.7109375" style="574" customWidth="1"/>
    <col min="771" max="771" width="14.140625" style="574" customWidth="1"/>
    <col min="772" max="772" width="15" style="574" customWidth="1"/>
    <col min="773" max="773" width="39.42578125" style="574" customWidth="1"/>
    <col min="774" max="1022" width="9.140625" style="574"/>
    <col min="1023" max="1023" width="5.5703125" style="574" customWidth="1"/>
    <col min="1024" max="1024" width="23" style="574" customWidth="1"/>
  </cols>
  <sheetData>
    <row r="1" spans="1:7" s="576" customFormat="1" ht="185.25" customHeight="1" x14ac:dyDescent="0.25">
      <c r="A1" s="572"/>
      <c r="B1" s="538"/>
      <c r="C1" s="538"/>
      <c r="D1" s="605" t="s">
        <v>626</v>
      </c>
      <c r="E1" s="605"/>
      <c r="F1" s="575"/>
      <c r="G1" s="575"/>
    </row>
    <row r="2" spans="1:7" s="576" customFormat="1" ht="15.75" x14ac:dyDescent="0.3">
      <c r="A2" s="537"/>
      <c r="B2" s="537"/>
      <c r="C2" s="537"/>
      <c r="D2" s="537"/>
      <c r="E2" s="537"/>
    </row>
    <row r="3" spans="1:7" s="578" customFormat="1" ht="60" customHeight="1" x14ac:dyDescent="0.2">
      <c r="A3" s="632" t="s">
        <v>627</v>
      </c>
      <c r="B3" s="632"/>
      <c r="C3" s="632"/>
      <c r="D3" s="632"/>
      <c r="E3" s="632"/>
    </row>
    <row r="4" spans="1:7" s="578" customFormat="1" ht="16.5" x14ac:dyDescent="0.3">
      <c r="A4" s="579"/>
      <c r="B4" s="549"/>
      <c r="C4" s="549"/>
      <c r="D4" s="549"/>
      <c r="E4" s="549"/>
    </row>
    <row r="5" spans="1:7" s="580" customFormat="1" ht="34.9" customHeight="1" x14ac:dyDescent="0.25">
      <c r="A5" s="632"/>
      <c r="B5" s="632"/>
      <c r="C5" s="632"/>
      <c r="D5" s="632"/>
      <c r="E5" s="632"/>
    </row>
    <row r="6" spans="1:7" s="487" customFormat="1" ht="16.5" x14ac:dyDescent="0.3">
      <c r="A6" s="549"/>
      <c r="B6" s="549"/>
      <c r="C6" s="549"/>
      <c r="D6" s="549"/>
      <c r="E6" s="581" t="s">
        <v>548</v>
      </c>
    </row>
    <row r="7" spans="1:7" s="487" customFormat="1" ht="60" x14ac:dyDescent="0.25">
      <c r="A7" s="582" t="s">
        <v>531</v>
      </c>
      <c r="B7" s="582" t="s">
        <v>623</v>
      </c>
      <c r="C7" s="582" t="s">
        <v>624</v>
      </c>
      <c r="D7" s="582" t="s">
        <v>552</v>
      </c>
      <c r="E7" s="582" t="s">
        <v>628</v>
      </c>
    </row>
    <row r="8" spans="1:7" s="583" customFormat="1" ht="15.75" x14ac:dyDescent="0.25">
      <c r="A8" s="582">
        <v>1</v>
      </c>
      <c r="B8" s="582" t="s">
        <v>555</v>
      </c>
      <c r="C8" s="582" t="s">
        <v>556</v>
      </c>
      <c r="D8" s="582" t="s">
        <v>556</v>
      </c>
      <c r="E8" s="582" t="s">
        <v>556</v>
      </c>
    </row>
    <row r="9" spans="1:7" s="588" customFormat="1" ht="15.75" x14ac:dyDescent="0.25">
      <c r="A9" s="584"/>
      <c r="B9" s="585"/>
      <c r="C9" s="585"/>
      <c r="D9" s="586"/>
      <c r="E9" s="586"/>
    </row>
    <row r="10" spans="1:7" s="487" customFormat="1" ht="15.75" x14ac:dyDescent="0.25">
      <c r="A10" s="498"/>
      <c r="B10" s="498"/>
      <c r="C10" s="498"/>
      <c r="D10" s="498"/>
      <c r="E10" s="498"/>
    </row>
    <row r="11" spans="1:7" s="487" customFormat="1" ht="15.75" x14ac:dyDescent="0.25">
      <c r="A11" s="498"/>
      <c r="B11" s="498"/>
      <c r="C11" s="498"/>
      <c r="D11" s="498"/>
      <c r="E11" s="498"/>
    </row>
    <row r="12" spans="1:7" s="487" customFormat="1" ht="15.75" x14ac:dyDescent="0.25">
      <c r="A12" s="498"/>
      <c r="B12" s="498"/>
      <c r="C12" s="498"/>
      <c r="D12" s="498"/>
      <c r="E12" s="498"/>
    </row>
    <row r="13" spans="1:7" x14ac:dyDescent="0.25">
      <c r="A13" s="501"/>
      <c r="B13" s="499"/>
      <c r="C13" s="501"/>
      <c r="D13" s="501"/>
      <c r="E13" s="501"/>
    </row>
    <row r="14" spans="1:7" ht="15.75" x14ac:dyDescent="0.25">
      <c r="A14" s="501"/>
      <c r="B14" s="589"/>
      <c r="C14" s="501"/>
      <c r="D14" s="501"/>
      <c r="E14" s="501"/>
    </row>
    <row r="15" spans="1:7" x14ac:dyDescent="0.25">
      <c r="A15" s="501"/>
      <c r="B15" s="501"/>
      <c r="C15" s="501"/>
      <c r="D15" s="501"/>
      <c r="E15" s="501"/>
    </row>
    <row r="16" spans="1:7" x14ac:dyDescent="0.25">
      <c r="A16" s="501"/>
      <c r="B16" s="501"/>
      <c r="C16" s="501"/>
      <c r="D16" s="501"/>
      <c r="E16" s="501"/>
    </row>
    <row r="17" spans="1:5" x14ac:dyDescent="0.25">
      <c r="A17" s="501"/>
      <c r="B17" s="501"/>
      <c r="C17" s="501"/>
      <c r="D17" s="501"/>
      <c r="E17" s="501"/>
    </row>
    <row r="18" spans="1:5" x14ac:dyDescent="0.25">
      <c r="A18" s="501"/>
      <c r="B18" s="501"/>
      <c r="C18" s="501"/>
      <c r="D18" s="501"/>
      <c r="E18" s="501"/>
    </row>
    <row r="19" spans="1:5" x14ac:dyDescent="0.25">
      <c r="A19" s="501"/>
      <c r="B19" s="501"/>
      <c r="C19" s="501"/>
      <c r="D19" s="501"/>
      <c r="E19" s="501"/>
    </row>
    <row r="20" spans="1:5" x14ac:dyDescent="0.25">
      <c r="A20" s="501"/>
      <c r="B20" s="501"/>
      <c r="C20" s="501"/>
      <c r="D20" s="501"/>
      <c r="E20" s="501"/>
    </row>
    <row r="21" spans="1:5" x14ac:dyDescent="0.25">
      <c r="A21" s="501"/>
      <c r="B21" s="501"/>
      <c r="C21" s="501"/>
      <c r="D21" s="501"/>
      <c r="E21" s="501"/>
    </row>
    <row r="22" spans="1:5" x14ac:dyDescent="0.25">
      <c r="A22" s="501"/>
      <c r="B22" s="501"/>
      <c r="C22" s="501"/>
      <c r="D22" s="501"/>
      <c r="E22" s="501"/>
    </row>
    <row r="23" spans="1:5" x14ac:dyDescent="0.25">
      <c r="A23" s="501"/>
      <c r="B23" s="501"/>
      <c r="C23" s="501"/>
      <c r="D23" s="501"/>
      <c r="E23" s="501"/>
    </row>
    <row r="24" spans="1:5" x14ac:dyDescent="0.25">
      <c r="A24" s="501"/>
      <c r="B24" s="501"/>
      <c r="C24" s="501"/>
      <c r="D24" s="501"/>
      <c r="E24" s="501"/>
    </row>
    <row r="25" spans="1:5" x14ac:dyDescent="0.25">
      <c r="A25" s="501"/>
      <c r="B25" s="501"/>
      <c r="C25" s="501"/>
      <c r="D25" s="501"/>
      <c r="E25" s="501"/>
    </row>
    <row r="26" spans="1:5" x14ac:dyDescent="0.25">
      <c r="A26" s="501"/>
      <c r="B26" s="501"/>
      <c r="C26" s="501"/>
      <c r="D26" s="501"/>
      <c r="E26" s="501"/>
    </row>
    <row r="27" spans="1:5" x14ac:dyDescent="0.25">
      <c r="A27" s="501"/>
      <c r="B27" s="501"/>
      <c r="C27" s="501"/>
      <c r="D27" s="501"/>
      <c r="E27" s="501"/>
    </row>
    <row r="28" spans="1:5" x14ac:dyDescent="0.25">
      <c r="A28" s="501"/>
      <c r="B28" s="501"/>
      <c r="C28" s="501"/>
      <c r="D28" s="501"/>
      <c r="E28" s="501"/>
    </row>
    <row r="29" spans="1:5" x14ac:dyDescent="0.25">
      <c r="A29" s="501"/>
      <c r="B29" s="501"/>
      <c r="C29" s="501"/>
      <c r="D29" s="501"/>
      <c r="E29" s="501"/>
    </row>
  </sheetData>
  <mergeCells count="3">
    <mergeCell ref="D1:E1"/>
    <mergeCell ref="A3:E3"/>
    <mergeCell ref="A5:E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I23" sqref="I23"/>
    </sheetView>
  </sheetViews>
  <sheetFormatPr defaultColWidth="8.85546875" defaultRowHeight="15" outlineLevelCol="2" x14ac:dyDescent="0.25"/>
  <cols>
    <col min="1" max="1" width="29" style="17" customWidth="1"/>
    <col min="2" max="2" width="28.5703125" style="17" customWidth="1"/>
    <col min="3" max="3" width="17.42578125" style="18" hidden="1" customWidth="1" outlineLevel="1"/>
    <col min="4" max="6" width="11" style="19" hidden="1" customWidth="1" outlineLevel="2"/>
    <col min="7" max="7" width="5.140625" style="19" hidden="1" customWidth="1" outlineLevel="2"/>
    <col min="8" max="8" width="19.140625" style="19" customWidth="1" collapsed="1"/>
    <col min="9" max="9" width="19.42578125" style="57" customWidth="1"/>
  </cols>
  <sheetData>
    <row r="1" spans="1:9" ht="2.25" customHeight="1" x14ac:dyDescent="0.25"/>
    <row r="2" spans="1:9" ht="0.75" customHeight="1" x14ac:dyDescent="0.25">
      <c r="A2" s="58"/>
      <c r="B2" s="59"/>
      <c r="C2" s="59"/>
    </row>
    <row r="3" spans="1:9" ht="120" customHeight="1" x14ac:dyDescent="0.25">
      <c r="A3" s="58"/>
      <c r="B3" s="60"/>
      <c r="C3" s="60"/>
      <c r="H3" s="600" t="s">
        <v>101</v>
      </c>
      <c r="I3" s="600"/>
    </row>
    <row r="4" spans="1:9" x14ac:dyDescent="0.25">
      <c r="A4" s="58"/>
      <c r="B4" s="58"/>
      <c r="C4" s="59"/>
    </row>
    <row r="5" spans="1:9" ht="15.75" customHeight="1" x14ac:dyDescent="0.25">
      <c r="A5" s="595" t="s">
        <v>102</v>
      </c>
      <c r="B5" s="595"/>
      <c r="C5" s="595"/>
      <c r="D5" s="595"/>
      <c r="E5" s="595"/>
      <c r="F5" s="595"/>
      <c r="G5" s="595"/>
      <c r="H5" s="595"/>
      <c r="I5" s="595"/>
    </row>
    <row r="6" spans="1:9" ht="15.75" customHeight="1" x14ac:dyDescent="0.25">
      <c r="A6" s="595"/>
      <c r="B6" s="595"/>
      <c r="C6" s="595"/>
      <c r="D6" s="595"/>
      <c r="E6" s="595"/>
      <c r="F6" s="595"/>
      <c r="G6" s="595"/>
      <c r="H6" s="595"/>
      <c r="I6" s="595"/>
    </row>
    <row r="7" spans="1:9" ht="15.75" x14ac:dyDescent="0.25">
      <c r="A7" s="21"/>
      <c r="B7" s="21"/>
      <c r="C7" s="22"/>
      <c r="D7" s="23"/>
      <c r="E7" s="23"/>
      <c r="F7" s="23"/>
      <c r="G7" s="23"/>
      <c r="H7" s="23"/>
    </row>
    <row r="8" spans="1:9" ht="47.25" customHeight="1" x14ac:dyDescent="0.25">
      <c r="A8" s="596" t="s">
        <v>45</v>
      </c>
      <c r="B8" s="596" t="s">
        <v>46</v>
      </c>
      <c r="C8" s="597" t="s">
        <v>47</v>
      </c>
      <c r="D8" s="598" t="s">
        <v>48</v>
      </c>
      <c r="E8" s="598" t="s">
        <v>49</v>
      </c>
      <c r="F8" s="598" t="s">
        <v>50</v>
      </c>
      <c r="G8" s="598" t="s">
        <v>51</v>
      </c>
      <c r="H8" s="598" t="s">
        <v>103</v>
      </c>
      <c r="I8" s="598" t="s">
        <v>104</v>
      </c>
    </row>
    <row r="9" spans="1:9" x14ac:dyDescent="0.25">
      <c r="A9" s="596"/>
      <c r="B9" s="596"/>
      <c r="C9" s="597"/>
      <c r="D9" s="598"/>
      <c r="E9" s="598"/>
      <c r="F9" s="598"/>
      <c r="G9" s="598"/>
      <c r="H9" s="598"/>
      <c r="I9" s="598"/>
    </row>
    <row r="10" spans="1:9" ht="15.75" x14ac:dyDescent="0.25">
      <c r="A10" s="26"/>
      <c r="B10" s="24" t="s">
        <v>54</v>
      </c>
      <c r="C10" s="25">
        <f>C11+C26</f>
        <v>5346.54</v>
      </c>
      <c r="D10" s="27">
        <f>SUM(D11:D34)</f>
        <v>577.21</v>
      </c>
      <c r="E10" s="27">
        <f>SUM(E11:E34)</f>
        <v>235</v>
      </c>
      <c r="F10" s="27">
        <f>SUM(F11:F34)</f>
        <v>40</v>
      </c>
      <c r="G10" s="27">
        <f>SUM(G11:G34)</f>
        <v>145.55000000000001</v>
      </c>
      <c r="H10" s="27">
        <f>H11+H26</f>
        <v>4374.8</v>
      </c>
      <c r="I10" s="61">
        <f>I11+I26</f>
        <v>4500.3999999999996</v>
      </c>
    </row>
    <row r="11" spans="1:9" ht="47.25" x14ac:dyDescent="0.25">
      <c r="A11" s="24" t="s">
        <v>55</v>
      </c>
      <c r="B11" s="24" t="s">
        <v>56</v>
      </c>
      <c r="C11" s="25">
        <f>C18+C14+C12</f>
        <v>815</v>
      </c>
      <c r="D11" s="30"/>
      <c r="E11" s="30"/>
      <c r="F11" s="30"/>
      <c r="G11" s="30"/>
      <c r="H11" s="27">
        <f>H12+H14+H18+H23</f>
        <v>2287</v>
      </c>
      <c r="I11" s="61">
        <f>I12+I14+I18+I23</f>
        <v>2314.1</v>
      </c>
    </row>
    <row r="12" spans="1:9" ht="31.5" x14ac:dyDescent="0.25">
      <c r="A12" s="24" t="s">
        <v>57</v>
      </c>
      <c r="B12" s="24" t="s">
        <v>58</v>
      </c>
      <c r="C12" s="25">
        <v>70</v>
      </c>
      <c r="D12" s="30"/>
      <c r="E12" s="30"/>
      <c r="F12" s="30"/>
      <c r="G12" s="30"/>
      <c r="H12" s="27">
        <f>H13</f>
        <v>115</v>
      </c>
      <c r="I12" s="61">
        <f>I13</f>
        <v>115.1</v>
      </c>
    </row>
    <row r="13" spans="1:9" ht="31.5" x14ac:dyDescent="0.25">
      <c r="A13" s="31" t="s">
        <v>59</v>
      </c>
      <c r="B13" s="31" t="s">
        <v>60</v>
      </c>
      <c r="C13" s="32">
        <v>70</v>
      </c>
      <c r="D13" s="30"/>
      <c r="E13" s="30">
        <v>45</v>
      </c>
      <c r="F13" s="30"/>
      <c r="G13" s="30"/>
      <c r="H13" s="30">
        <v>115</v>
      </c>
      <c r="I13" s="62">
        <v>115.1</v>
      </c>
    </row>
    <row r="14" spans="1:9" ht="31.5" x14ac:dyDescent="0.25">
      <c r="A14" s="24" t="s">
        <v>61</v>
      </c>
      <c r="B14" s="24" t="s">
        <v>62</v>
      </c>
      <c r="C14" s="25">
        <f>C15+C16+C17</f>
        <v>555</v>
      </c>
      <c r="D14" s="30"/>
      <c r="E14" s="30"/>
      <c r="F14" s="30"/>
      <c r="G14" s="30"/>
      <c r="H14" s="27">
        <f>H15+H16+H17</f>
        <v>1142</v>
      </c>
      <c r="I14" s="61">
        <f>SUM(I15:I17)</f>
        <v>1169</v>
      </c>
    </row>
    <row r="15" spans="1:9" ht="47.25" x14ac:dyDescent="0.25">
      <c r="A15" s="31" t="s">
        <v>63</v>
      </c>
      <c r="B15" s="31" t="s">
        <v>8</v>
      </c>
      <c r="C15" s="32">
        <v>450</v>
      </c>
      <c r="D15" s="30"/>
      <c r="E15" s="30"/>
      <c r="F15" s="30"/>
      <c r="G15" s="30"/>
      <c r="H15" s="30">
        <v>709</v>
      </c>
      <c r="I15" s="62">
        <v>729</v>
      </c>
    </row>
    <row r="16" spans="1:9" ht="94.5" hidden="1" x14ac:dyDescent="0.25">
      <c r="A16" s="31" t="s">
        <v>64</v>
      </c>
      <c r="B16" s="31" t="s">
        <v>9</v>
      </c>
      <c r="C16" s="32">
        <v>80</v>
      </c>
      <c r="D16" s="30"/>
      <c r="E16" s="30"/>
      <c r="F16" s="30"/>
      <c r="G16" s="30"/>
      <c r="H16" s="30">
        <v>0</v>
      </c>
      <c r="I16" s="62">
        <v>0</v>
      </c>
    </row>
    <row r="17" spans="1:9" ht="78.75" x14ac:dyDescent="0.25">
      <c r="A17" s="31" t="s">
        <v>65</v>
      </c>
      <c r="B17" s="31" t="s">
        <v>10</v>
      </c>
      <c r="C17" s="32">
        <v>25</v>
      </c>
      <c r="D17" s="30"/>
      <c r="E17" s="30"/>
      <c r="F17" s="30">
        <v>40</v>
      </c>
      <c r="G17" s="30">
        <v>30</v>
      </c>
      <c r="H17" s="30">
        <v>433</v>
      </c>
      <c r="I17" s="62">
        <v>440</v>
      </c>
    </row>
    <row r="18" spans="1:9" ht="15.75" x14ac:dyDescent="0.25">
      <c r="A18" s="24" t="s">
        <v>66</v>
      </c>
      <c r="B18" s="24" t="s">
        <v>67</v>
      </c>
      <c r="C18" s="25">
        <f>C19+C20</f>
        <v>190</v>
      </c>
      <c r="D18" s="30"/>
      <c r="E18" s="30"/>
      <c r="F18" s="30"/>
      <c r="G18" s="30"/>
      <c r="H18" s="27">
        <f>H19+H20</f>
        <v>760</v>
      </c>
      <c r="I18" s="61">
        <f>I19+I20</f>
        <v>760</v>
      </c>
    </row>
    <row r="19" spans="1:9" ht="126" x14ac:dyDescent="0.25">
      <c r="A19" s="31" t="s">
        <v>68</v>
      </c>
      <c r="B19" s="31" t="s">
        <v>11</v>
      </c>
      <c r="C19" s="32">
        <v>50</v>
      </c>
      <c r="D19" s="30"/>
      <c r="E19" s="30"/>
      <c r="F19" s="30"/>
      <c r="G19" s="30"/>
      <c r="H19" s="30">
        <v>140</v>
      </c>
      <c r="I19" s="62">
        <v>140</v>
      </c>
    </row>
    <row r="20" spans="1:9" ht="15.75" x14ac:dyDescent="0.25">
      <c r="A20" s="24" t="s">
        <v>69</v>
      </c>
      <c r="B20" s="24" t="s">
        <v>12</v>
      </c>
      <c r="C20" s="25">
        <f>C21+C22</f>
        <v>140</v>
      </c>
      <c r="D20" s="30"/>
      <c r="E20" s="30"/>
      <c r="F20" s="30"/>
      <c r="G20" s="30"/>
      <c r="H20" s="27">
        <f>H21+H22</f>
        <v>620</v>
      </c>
      <c r="I20" s="61">
        <f>I21+I22</f>
        <v>620</v>
      </c>
    </row>
    <row r="21" spans="1:9" ht="141.75" x14ac:dyDescent="0.25">
      <c r="A21" s="31" t="s">
        <v>70</v>
      </c>
      <c r="B21" s="31" t="s">
        <v>13</v>
      </c>
      <c r="C21" s="32">
        <v>120</v>
      </c>
      <c r="D21" s="30"/>
      <c r="E21" s="30"/>
      <c r="F21" s="30"/>
      <c r="G21" s="30"/>
      <c r="H21" s="30">
        <v>320</v>
      </c>
      <c r="I21" s="30">
        <v>320</v>
      </c>
    </row>
    <row r="22" spans="1:9" ht="141.75" x14ac:dyDescent="0.25">
      <c r="A22" s="31" t="s">
        <v>71</v>
      </c>
      <c r="B22" s="31" t="s">
        <v>14</v>
      </c>
      <c r="C22" s="32">
        <v>20</v>
      </c>
      <c r="D22" s="30"/>
      <c r="E22" s="30"/>
      <c r="F22" s="30"/>
      <c r="G22" s="30">
        <v>30</v>
      </c>
      <c r="H22" s="30">
        <v>300</v>
      </c>
      <c r="I22" s="30">
        <v>300</v>
      </c>
    </row>
    <row r="23" spans="1:9" ht="15.75" x14ac:dyDescent="0.25">
      <c r="A23" s="34" t="s">
        <v>74</v>
      </c>
      <c r="B23" s="24"/>
      <c r="C23" s="32"/>
      <c r="D23" s="30"/>
      <c r="E23" s="30"/>
      <c r="F23" s="30"/>
      <c r="G23" s="30"/>
      <c r="H23" s="27">
        <f>H24</f>
        <v>270</v>
      </c>
      <c r="I23" s="61">
        <f>I24</f>
        <v>270</v>
      </c>
    </row>
    <row r="24" spans="1:9" ht="63" x14ac:dyDescent="0.25">
      <c r="A24" s="33" t="s">
        <v>75</v>
      </c>
      <c r="B24" s="33" t="s">
        <v>105</v>
      </c>
      <c r="C24" s="32"/>
      <c r="D24" s="30"/>
      <c r="E24" s="30"/>
      <c r="F24" s="30"/>
      <c r="G24" s="30"/>
      <c r="H24" s="30">
        <f>H25</f>
        <v>270</v>
      </c>
      <c r="I24" s="30">
        <f>I25</f>
        <v>270</v>
      </c>
    </row>
    <row r="25" spans="1:9" ht="31.5" x14ac:dyDescent="0.25">
      <c r="A25" s="33" t="s">
        <v>106</v>
      </c>
      <c r="B25" s="31" t="s">
        <v>107</v>
      </c>
      <c r="C25" s="32"/>
      <c r="D25" s="30"/>
      <c r="E25" s="30"/>
      <c r="F25" s="30"/>
      <c r="G25" s="30"/>
      <c r="H25" s="30">
        <v>270</v>
      </c>
      <c r="I25" s="30">
        <v>270</v>
      </c>
    </row>
    <row r="26" spans="1:9" ht="31.5" x14ac:dyDescent="0.25">
      <c r="A26" s="24" t="s">
        <v>79</v>
      </c>
      <c r="B26" s="24" t="s">
        <v>80</v>
      </c>
      <c r="C26" s="25">
        <f>C27</f>
        <v>4531.54</v>
      </c>
      <c r="D26" s="30"/>
      <c r="E26" s="30"/>
      <c r="F26" s="30"/>
      <c r="G26" s="30"/>
      <c r="H26" s="27">
        <f>H27</f>
        <v>2087.8000000000002</v>
      </c>
      <c r="I26" s="61">
        <f>I27</f>
        <v>2186.3000000000002</v>
      </c>
    </row>
    <row r="27" spans="1:9" ht="78.75" x14ac:dyDescent="0.25">
      <c r="A27" s="24" t="s">
        <v>81</v>
      </c>
      <c r="B27" s="24" t="s">
        <v>82</v>
      </c>
      <c r="C27" s="25">
        <f>C28+C29+C30+C31+C32+C34</f>
        <v>4531.54</v>
      </c>
      <c r="D27" s="30"/>
      <c r="E27" s="30"/>
      <c r="F27" s="30"/>
      <c r="G27" s="30"/>
      <c r="H27" s="27">
        <f>H28+H29+H30+H35</f>
        <v>2087.8000000000002</v>
      </c>
      <c r="I27" s="61">
        <f>I28+I29+I30+I35</f>
        <v>2186.3000000000002</v>
      </c>
    </row>
    <row r="28" spans="1:9" ht="63" x14ac:dyDescent="0.25">
      <c r="A28" s="31" t="s">
        <v>83</v>
      </c>
      <c r="B28" s="31" t="s">
        <v>84</v>
      </c>
      <c r="C28" s="32">
        <v>1016.8</v>
      </c>
      <c r="D28" s="30"/>
      <c r="E28" s="30"/>
      <c r="F28" s="30"/>
      <c r="G28" s="30"/>
      <c r="H28" s="30">
        <v>1082.3</v>
      </c>
      <c r="I28" s="30">
        <v>1082.3</v>
      </c>
    </row>
    <row r="29" spans="1:9" ht="110.25" x14ac:dyDescent="0.25">
      <c r="A29" s="31" t="s">
        <v>85</v>
      </c>
      <c r="B29" s="31" t="s">
        <v>86</v>
      </c>
      <c r="C29" s="32">
        <v>60</v>
      </c>
      <c r="D29" s="30"/>
      <c r="E29" s="30"/>
      <c r="F29" s="30"/>
      <c r="G29" s="30"/>
      <c r="H29" s="30">
        <v>302.10000000000002</v>
      </c>
      <c r="I29" s="62">
        <v>312.7</v>
      </c>
    </row>
    <row r="30" spans="1:9" ht="110.25" x14ac:dyDescent="0.25">
      <c r="A30" s="31" t="s">
        <v>87</v>
      </c>
      <c r="B30" s="31" t="s">
        <v>88</v>
      </c>
      <c r="C30" s="32">
        <v>822</v>
      </c>
      <c r="D30" s="30"/>
      <c r="E30" s="30"/>
      <c r="F30" s="30"/>
      <c r="G30" s="30">
        <v>85.55</v>
      </c>
      <c r="H30" s="30">
        <v>703.4</v>
      </c>
      <c r="I30" s="62">
        <v>791.3</v>
      </c>
    </row>
    <row r="31" spans="1:9" ht="94.5" hidden="1" x14ac:dyDescent="0.25">
      <c r="A31" s="33" t="s">
        <v>108</v>
      </c>
      <c r="B31" s="31" t="s">
        <v>90</v>
      </c>
      <c r="C31" s="32">
        <v>1401.2</v>
      </c>
      <c r="D31" s="30"/>
      <c r="E31" s="30"/>
      <c r="F31" s="30"/>
      <c r="G31" s="30"/>
      <c r="H31" s="30">
        <v>0</v>
      </c>
      <c r="I31" s="30">
        <v>0</v>
      </c>
    </row>
    <row r="32" spans="1:9" ht="126" hidden="1" x14ac:dyDescent="0.25">
      <c r="A32" s="33" t="s">
        <v>91</v>
      </c>
      <c r="B32" s="31" t="s">
        <v>92</v>
      </c>
      <c r="C32" s="32">
        <v>626.95000000000005</v>
      </c>
      <c r="D32" s="30"/>
      <c r="E32" s="30"/>
      <c r="F32" s="30"/>
      <c r="G32" s="30"/>
      <c r="H32" s="30">
        <v>0</v>
      </c>
      <c r="I32" s="62">
        <v>0</v>
      </c>
    </row>
    <row r="33" spans="1:9" ht="46.15" hidden="1" customHeight="1" x14ac:dyDescent="0.25">
      <c r="A33" s="63" t="s">
        <v>93</v>
      </c>
      <c r="B33" s="64" t="s">
        <v>94</v>
      </c>
      <c r="C33" s="65">
        <v>0</v>
      </c>
      <c r="D33" s="66"/>
      <c r="E33" s="66">
        <v>190</v>
      </c>
      <c r="F33" s="66"/>
      <c r="G33" s="66"/>
      <c r="H33" s="67">
        <v>0</v>
      </c>
    </row>
    <row r="34" spans="1:9" ht="113.25" hidden="1" x14ac:dyDescent="0.25">
      <c r="A34" s="68" t="s">
        <v>95</v>
      </c>
      <c r="B34" s="69" t="s">
        <v>96</v>
      </c>
      <c r="C34" s="70" t="s">
        <v>97</v>
      </c>
      <c r="D34" s="71">
        <v>577.21</v>
      </c>
      <c r="E34" s="71"/>
      <c r="F34" s="71"/>
      <c r="G34" s="71"/>
      <c r="H34" s="72">
        <v>0</v>
      </c>
    </row>
    <row r="35" spans="1:9" ht="94.5" hidden="1" x14ac:dyDescent="0.25">
      <c r="A35" s="33" t="s">
        <v>89</v>
      </c>
      <c r="B35" s="31" t="s">
        <v>90</v>
      </c>
      <c r="C35" s="32">
        <v>1401.2</v>
      </c>
      <c r="D35" s="30"/>
      <c r="E35" s="30"/>
      <c r="F35" s="30"/>
      <c r="G35" s="30"/>
      <c r="H35" s="30">
        <v>0</v>
      </c>
      <c r="I35" s="73">
        <v>0</v>
      </c>
    </row>
  </sheetData>
  <mergeCells count="11">
    <mergeCell ref="H3:I3"/>
    <mergeCell ref="A5:I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32986111111111099" right="0.3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0"/>
  <sheetViews>
    <sheetView zoomScaleNormal="100" workbookViewId="0">
      <selection activeCell="C6" sqref="C6"/>
    </sheetView>
  </sheetViews>
  <sheetFormatPr defaultColWidth="8.85546875" defaultRowHeight="15.75" x14ac:dyDescent="0.25"/>
  <cols>
    <col min="1" max="1" width="17.7109375" style="74" customWidth="1"/>
    <col min="2" max="2" width="27.28515625" style="74" customWidth="1"/>
    <col min="3" max="3" width="68.7109375" style="74" customWidth="1"/>
    <col min="4" max="1024" width="8.85546875" style="74"/>
  </cols>
  <sheetData>
    <row r="1" spans="1:3" ht="18" customHeight="1" x14ac:dyDescent="0.3">
      <c r="C1" s="75" t="s">
        <v>109</v>
      </c>
    </row>
    <row r="2" spans="1:3" ht="82.5" customHeight="1" x14ac:dyDescent="0.25">
      <c r="A2" s="76"/>
      <c r="C2" s="5" t="s">
        <v>1</v>
      </c>
    </row>
    <row r="3" spans="1:3" x14ac:dyDescent="0.25">
      <c r="A3" s="76"/>
    </row>
    <row r="4" spans="1:3" ht="43.15" customHeight="1" x14ac:dyDescent="0.25">
      <c r="A4" s="592" t="s">
        <v>110</v>
      </c>
      <c r="B4" s="592"/>
      <c r="C4" s="592"/>
    </row>
    <row r="5" spans="1:3" x14ac:dyDescent="0.25">
      <c r="A5" s="77"/>
    </row>
    <row r="6" spans="1:3" ht="39.6" customHeight="1" x14ac:dyDescent="0.25">
      <c r="A6" s="601" t="s">
        <v>111</v>
      </c>
      <c r="B6" s="601"/>
      <c r="C6" s="601" t="s">
        <v>112</v>
      </c>
    </row>
    <row r="7" spans="1:3" ht="90" x14ac:dyDescent="0.25">
      <c r="A7" s="7" t="s">
        <v>113</v>
      </c>
      <c r="B7" s="7" t="s">
        <v>114</v>
      </c>
      <c r="C7" s="601"/>
    </row>
    <row r="8" spans="1:3" ht="25.5" x14ac:dyDescent="0.25">
      <c r="A8" s="78">
        <v>525</v>
      </c>
      <c r="B8" s="79"/>
      <c r="C8" s="78" t="s">
        <v>115</v>
      </c>
    </row>
    <row r="9" spans="1:3" ht="81.599999999999994" customHeight="1" x14ac:dyDescent="0.25">
      <c r="A9" s="7">
        <v>525</v>
      </c>
      <c r="B9" s="7" t="s">
        <v>116</v>
      </c>
      <c r="C9" s="80" t="s">
        <v>117</v>
      </c>
    </row>
    <row r="10" spans="1:3" ht="94.5" x14ac:dyDescent="0.25">
      <c r="A10" s="7">
        <v>525</v>
      </c>
      <c r="B10" s="7" t="s">
        <v>118</v>
      </c>
      <c r="C10" s="80" t="s">
        <v>119</v>
      </c>
    </row>
    <row r="11" spans="1:3" ht="115.5" x14ac:dyDescent="0.25">
      <c r="A11" s="7">
        <v>522</v>
      </c>
      <c r="B11" s="7" t="s">
        <v>120</v>
      </c>
      <c r="C11" s="81" t="s">
        <v>78</v>
      </c>
    </row>
    <row r="12" spans="1:3" ht="78.75" x14ac:dyDescent="0.25">
      <c r="A12" s="7">
        <v>525</v>
      </c>
      <c r="B12" s="7" t="s">
        <v>121</v>
      </c>
      <c r="C12" s="80" t="s">
        <v>122</v>
      </c>
    </row>
    <row r="13" spans="1:3" ht="47.25" x14ac:dyDescent="0.25">
      <c r="A13" s="7">
        <v>525</v>
      </c>
      <c r="B13" s="7" t="s">
        <v>123</v>
      </c>
      <c r="C13" s="80" t="s">
        <v>24</v>
      </c>
    </row>
    <row r="14" spans="1:3" ht="94.5" x14ac:dyDescent="0.25">
      <c r="A14" s="7">
        <v>525</v>
      </c>
      <c r="B14" s="7" t="s">
        <v>124</v>
      </c>
      <c r="C14" s="80" t="s">
        <v>125</v>
      </c>
    </row>
    <row r="15" spans="1:3" ht="31.5" x14ac:dyDescent="0.25">
      <c r="A15" s="7">
        <v>525</v>
      </c>
      <c r="B15" s="7" t="s">
        <v>126</v>
      </c>
      <c r="C15" s="80" t="s">
        <v>30</v>
      </c>
    </row>
    <row r="16" spans="1:3" ht="31.5" x14ac:dyDescent="0.25">
      <c r="A16" s="7">
        <v>525</v>
      </c>
      <c r="B16" s="7" t="s">
        <v>127</v>
      </c>
      <c r="C16" s="80" t="s">
        <v>128</v>
      </c>
    </row>
    <row r="17" spans="1:3" ht="94.5" x14ac:dyDescent="0.25">
      <c r="A17" s="7">
        <v>525</v>
      </c>
      <c r="B17" s="7" t="s">
        <v>129</v>
      </c>
      <c r="C17" s="80" t="s">
        <v>32</v>
      </c>
    </row>
    <row r="18" spans="1:3" ht="110.25" x14ac:dyDescent="0.25">
      <c r="A18" s="7">
        <v>525</v>
      </c>
      <c r="B18" s="7" t="s">
        <v>130</v>
      </c>
      <c r="C18" s="80" t="s">
        <v>33</v>
      </c>
    </row>
    <row r="19" spans="1:3" ht="94.5" x14ac:dyDescent="0.25">
      <c r="A19" s="7">
        <v>525</v>
      </c>
      <c r="B19" s="7" t="s">
        <v>131</v>
      </c>
      <c r="C19" s="80" t="s">
        <v>34</v>
      </c>
    </row>
    <row r="20" spans="1:3" ht="110.25" x14ac:dyDescent="0.25">
      <c r="A20" s="7">
        <v>525</v>
      </c>
      <c r="B20" s="7" t="s">
        <v>132</v>
      </c>
      <c r="C20" s="80" t="s">
        <v>35</v>
      </c>
    </row>
    <row r="21" spans="1:3" ht="63" x14ac:dyDescent="0.25">
      <c r="A21" s="7">
        <v>525</v>
      </c>
      <c r="B21" s="7" t="s">
        <v>133</v>
      </c>
      <c r="C21" s="80" t="s">
        <v>134</v>
      </c>
    </row>
    <row r="22" spans="1:3" ht="47.25" x14ac:dyDescent="0.25">
      <c r="A22" s="7">
        <v>525</v>
      </c>
      <c r="B22" s="7" t="s">
        <v>135</v>
      </c>
      <c r="C22" s="80" t="s">
        <v>38</v>
      </c>
    </row>
    <row r="23" spans="1:3" ht="31.5" x14ac:dyDescent="0.25">
      <c r="A23" s="7">
        <v>525</v>
      </c>
      <c r="B23" s="7" t="s">
        <v>136</v>
      </c>
      <c r="C23" s="80" t="s">
        <v>137</v>
      </c>
    </row>
    <row r="24" spans="1:3" ht="31.5" x14ac:dyDescent="0.25">
      <c r="A24" s="7">
        <v>525</v>
      </c>
      <c r="B24" s="7" t="s">
        <v>138</v>
      </c>
      <c r="C24" s="80" t="s">
        <v>41</v>
      </c>
    </row>
    <row r="25" spans="1:3" ht="31.5" x14ac:dyDescent="0.25">
      <c r="A25" s="7">
        <v>525</v>
      </c>
      <c r="B25" s="7" t="s">
        <v>139</v>
      </c>
      <c r="C25" s="80" t="s">
        <v>140</v>
      </c>
    </row>
    <row r="26" spans="1:3" ht="31.5" x14ac:dyDescent="0.25">
      <c r="A26" s="7">
        <v>525</v>
      </c>
      <c r="B26" s="7" t="s">
        <v>83</v>
      </c>
      <c r="C26" s="80" t="s">
        <v>84</v>
      </c>
    </row>
    <row r="27" spans="1:3" ht="31.5" x14ac:dyDescent="0.25">
      <c r="A27" s="7">
        <v>525</v>
      </c>
      <c r="B27" s="7" t="s">
        <v>141</v>
      </c>
      <c r="C27" s="80" t="s">
        <v>94</v>
      </c>
    </row>
    <row r="28" spans="1:3" ht="110.25" x14ac:dyDescent="0.25">
      <c r="A28" s="7">
        <v>525</v>
      </c>
      <c r="B28" s="7" t="s">
        <v>142</v>
      </c>
      <c r="C28" s="80" t="s">
        <v>143</v>
      </c>
    </row>
    <row r="29" spans="1:3" ht="47.25" x14ac:dyDescent="0.25">
      <c r="A29" s="7">
        <v>525</v>
      </c>
      <c r="B29" s="7" t="s">
        <v>85</v>
      </c>
      <c r="C29" s="80" t="s">
        <v>144</v>
      </c>
    </row>
    <row r="30" spans="1:3" ht="63" x14ac:dyDescent="0.25">
      <c r="A30" s="7">
        <v>525</v>
      </c>
      <c r="B30" s="7" t="s">
        <v>87</v>
      </c>
      <c r="C30" s="80" t="s">
        <v>88</v>
      </c>
    </row>
    <row r="31" spans="1:3" ht="47.25" x14ac:dyDescent="0.25">
      <c r="A31" s="7">
        <v>525</v>
      </c>
      <c r="B31" s="7" t="s">
        <v>145</v>
      </c>
      <c r="C31" s="80" t="s">
        <v>146</v>
      </c>
    </row>
    <row r="32" spans="1:3" ht="78.75" hidden="1" x14ac:dyDescent="0.25">
      <c r="A32" s="7">
        <v>525</v>
      </c>
      <c r="B32" s="7" t="s">
        <v>147</v>
      </c>
      <c r="C32" s="80" t="s">
        <v>148</v>
      </c>
    </row>
    <row r="33" spans="1:3" x14ac:dyDescent="0.25">
      <c r="A33" s="7">
        <v>525</v>
      </c>
      <c r="B33" s="7" t="s">
        <v>149</v>
      </c>
      <c r="C33" s="80" t="s">
        <v>150</v>
      </c>
    </row>
    <row r="34" spans="1:3" ht="47.25" hidden="1" x14ac:dyDescent="0.25">
      <c r="A34" s="7">
        <v>525</v>
      </c>
      <c r="B34" s="7" t="s">
        <v>151</v>
      </c>
      <c r="C34" s="80" t="s">
        <v>152</v>
      </c>
    </row>
    <row r="35" spans="1:3" ht="38.25" customHeight="1" x14ac:dyDescent="0.25">
      <c r="A35" s="7">
        <v>525</v>
      </c>
      <c r="B35" s="7" t="s">
        <v>153</v>
      </c>
      <c r="C35" s="80" t="s">
        <v>154</v>
      </c>
    </row>
    <row r="36" spans="1:3" ht="31.5" x14ac:dyDescent="0.25">
      <c r="A36" s="7">
        <v>525</v>
      </c>
      <c r="B36" s="7" t="s">
        <v>155</v>
      </c>
      <c r="C36" s="80" t="s">
        <v>156</v>
      </c>
    </row>
    <row r="37" spans="1:3" ht="110.25" customHeight="1" x14ac:dyDescent="0.25">
      <c r="A37" s="7">
        <v>525</v>
      </c>
      <c r="B37" s="7" t="s">
        <v>157</v>
      </c>
      <c r="C37" s="80" t="s">
        <v>158</v>
      </c>
    </row>
    <row r="38" spans="1:3" ht="63" customHeight="1" x14ac:dyDescent="0.25">
      <c r="A38" s="7">
        <v>525</v>
      </c>
      <c r="B38" s="7" t="s">
        <v>159</v>
      </c>
      <c r="C38" s="80" t="s">
        <v>160</v>
      </c>
    </row>
    <row r="39" spans="1:3" x14ac:dyDescent="0.25">
      <c r="A39" s="82"/>
    </row>
    <row r="40" spans="1:3" x14ac:dyDescent="0.25">
      <c r="A40" s="83"/>
    </row>
  </sheetData>
  <mergeCells count="3">
    <mergeCell ref="A4:C4"/>
    <mergeCell ref="A6:B6"/>
    <mergeCell ref="C6:C7"/>
  </mergeCells>
  <pageMargins left="0" right="0" top="0" bottom="0" header="0.511811023622047" footer="0.511811023622047"/>
  <pageSetup paperSize="9" fitToHeight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2"/>
  <sheetViews>
    <sheetView zoomScaleNormal="100" workbookViewId="0">
      <selection activeCell="C2" sqref="C2"/>
    </sheetView>
  </sheetViews>
  <sheetFormatPr defaultColWidth="8.85546875" defaultRowHeight="15.75" x14ac:dyDescent="0.25"/>
  <cols>
    <col min="1" max="1" width="17.7109375" style="74" customWidth="1"/>
    <col min="2" max="2" width="27.28515625" style="74" customWidth="1"/>
    <col min="3" max="3" width="68.7109375" style="74" customWidth="1"/>
    <col min="4" max="1024" width="8.85546875" style="74"/>
  </cols>
  <sheetData>
    <row r="1" spans="1:3" ht="18" customHeight="1" x14ac:dyDescent="0.3">
      <c r="A1" s="74" t="e">
        <f ca="1">A1:C11</f>
        <v>#VALUE!</v>
      </c>
      <c r="C1" s="75" t="s">
        <v>109</v>
      </c>
    </row>
    <row r="2" spans="1:3" ht="82.5" customHeight="1" x14ac:dyDescent="0.25">
      <c r="A2" s="76"/>
      <c r="C2" s="5" t="s">
        <v>161</v>
      </c>
    </row>
    <row r="3" spans="1:3" x14ac:dyDescent="0.25">
      <c r="A3" s="76"/>
    </row>
    <row r="4" spans="1:3" ht="43.15" customHeight="1" x14ac:dyDescent="0.25">
      <c r="A4" s="592" t="s">
        <v>110</v>
      </c>
      <c r="B4" s="592"/>
      <c r="C4" s="592"/>
    </row>
    <row r="5" spans="1:3" x14ac:dyDescent="0.25">
      <c r="A5" s="77"/>
    </row>
    <row r="6" spans="1:3" ht="39.6" customHeight="1" x14ac:dyDescent="0.25">
      <c r="A6" s="601" t="s">
        <v>111</v>
      </c>
      <c r="B6" s="601"/>
      <c r="C6" s="601" t="s">
        <v>112</v>
      </c>
    </row>
    <row r="7" spans="1:3" ht="90" x14ac:dyDescent="0.25">
      <c r="A7" s="7" t="s">
        <v>113</v>
      </c>
      <c r="B7" s="7" t="s">
        <v>114</v>
      </c>
      <c r="C7" s="601"/>
    </row>
    <row r="8" spans="1:3" ht="25.5" x14ac:dyDescent="0.25">
      <c r="A8" s="78">
        <v>525</v>
      </c>
      <c r="B8" s="79"/>
      <c r="C8" s="78" t="s">
        <v>115</v>
      </c>
    </row>
    <row r="9" spans="1:3" ht="81.599999999999994" customHeight="1" x14ac:dyDescent="0.25">
      <c r="A9" s="7">
        <v>525</v>
      </c>
      <c r="B9" s="7" t="s">
        <v>162</v>
      </c>
      <c r="C9" s="80" t="s">
        <v>117</v>
      </c>
    </row>
    <row r="10" spans="1:3" ht="79.900000000000006" customHeight="1" x14ac:dyDescent="0.25">
      <c r="A10" s="7">
        <v>525</v>
      </c>
      <c r="B10" s="7" t="s">
        <v>163</v>
      </c>
      <c r="C10" s="80" t="s">
        <v>117</v>
      </c>
    </row>
    <row r="11" spans="1:3" ht="94.5" x14ac:dyDescent="0.25">
      <c r="A11" s="7">
        <v>525</v>
      </c>
      <c r="B11" s="7" t="s">
        <v>164</v>
      </c>
      <c r="C11" s="80" t="s">
        <v>17</v>
      </c>
    </row>
    <row r="12" spans="1:3" ht="94.5" x14ac:dyDescent="0.25">
      <c r="A12" s="7">
        <v>525</v>
      </c>
      <c r="B12" s="7" t="s">
        <v>165</v>
      </c>
      <c r="C12" s="80" t="s">
        <v>17</v>
      </c>
    </row>
    <row r="13" spans="1:3" ht="94.5" x14ac:dyDescent="0.25">
      <c r="A13" s="7">
        <v>525</v>
      </c>
      <c r="B13" s="7" t="s">
        <v>166</v>
      </c>
      <c r="C13" s="80" t="s">
        <v>21</v>
      </c>
    </row>
    <row r="14" spans="1:3" ht="78.75" x14ac:dyDescent="0.25">
      <c r="A14" s="7">
        <v>525</v>
      </c>
      <c r="B14" s="7" t="s">
        <v>121</v>
      </c>
      <c r="C14" s="80" t="s">
        <v>122</v>
      </c>
    </row>
    <row r="15" spans="1:3" ht="47.25" x14ac:dyDescent="0.25">
      <c r="A15" s="7">
        <v>525</v>
      </c>
      <c r="B15" s="7" t="s">
        <v>123</v>
      </c>
      <c r="C15" s="80" t="s">
        <v>24</v>
      </c>
    </row>
    <row r="16" spans="1:3" ht="94.5" x14ac:dyDescent="0.25">
      <c r="A16" s="7">
        <v>525</v>
      </c>
      <c r="B16" s="7" t="s">
        <v>124</v>
      </c>
      <c r="C16" s="80" t="s">
        <v>167</v>
      </c>
    </row>
    <row r="17" spans="1:3" ht="31.5" x14ac:dyDescent="0.25">
      <c r="A17" s="7">
        <v>525</v>
      </c>
      <c r="B17" s="7" t="s">
        <v>126</v>
      </c>
      <c r="C17" s="80" t="s">
        <v>30</v>
      </c>
    </row>
    <row r="18" spans="1:3" ht="31.5" x14ac:dyDescent="0.25">
      <c r="A18" s="7">
        <v>525</v>
      </c>
      <c r="B18" s="7" t="s">
        <v>127</v>
      </c>
      <c r="C18" s="80" t="s">
        <v>128</v>
      </c>
    </row>
    <row r="19" spans="1:3" ht="94.5" x14ac:dyDescent="0.25">
      <c r="A19" s="7">
        <v>525</v>
      </c>
      <c r="B19" s="7" t="s">
        <v>129</v>
      </c>
      <c r="C19" s="80" t="s">
        <v>32</v>
      </c>
    </row>
    <row r="20" spans="1:3" ht="110.25" x14ac:dyDescent="0.25">
      <c r="A20" s="7">
        <v>525</v>
      </c>
      <c r="B20" s="7" t="s">
        <v>130</v>
      </c>
      <c r="C20" s="80" t="s">
        <v>33</v>
      </c>
    </row>
    <row r="21" spans="1:3" ht="94.5" x14ac:dyDescent="0.25">
      <c r="A21" s="7">
        <v>525</v>
      </c>
      <c r="B21" s="7" t="s">
        <v>131</v>
      </c>
      <c r="C21" s="80" t="s">
        <v>34</v>
      </c>
    </row>
    <row r="22" spans="1:3" ht="110.25" x14ac:dyDescent="0.25">
      <c r="A22" s="7">
        <v>525</v>
      </c>
      <c r="B22" s="7" t="s">
        <v>132</v>
      </c>
      <c r="C22" s="80" t="s">
        <v>35</v>
      </c>
    </row>
    <row r="23" spans="1:3" ht="63" x14ac:dyDescent="0.25">
      <c r="A23" s="7">
        <v>525</v>
      </c>
      <c r="B23" s="7" t="s">
        <v>133</v>
      </c>
      <c r="C23" s="80" t="s">
        <v>134</v>
      </c>
    </row>
    <row r="24" spans="1:3" ht="47.25" x14ac:dyDescent="0.25">
      <c r="A24" s="7">
        <v>525</v>
      </c>
      <c r="B24" s="7" t="s">
        <v>135</v>
      </c>
      <c r="C24" s="80" t="s">
        <v>38</v>
      </c>
    </row>
    <row r="25" spans="1:3" ht="31.5" x14ac:dyDescent="0.25">
      <c r="A25" s="7">
        <v>525</v>
      </c>
      <c r="B25" s="7" t="s">
        <v>136</v>
      </c>
      <c r="C25" s="80" t="s">
        <v>137</v>
      </c>
    </row>
    <row r="26" spans="1:3" ht="31.5" x14ac:dyDescent="0.25">
      <c r="A26" s="7">
        <v>525</v>
      </c>
      <c r="B26" s="7" t="s">
        <v>138</v>
      </c>
      <c r="C26" s="80" t="s">
        <v>41</v>
      </c>
    </row>
    <row r="27" spans="1:3" ht="31.5" x14ac:dyDescent="0.25">
      <c r="A27" s="7">
        <v>525</v>
      </c>
      <c r="B27" s="7" t="s">
        <v>139</v>
      </c>
      <c r="C27" s="80" t="s">
        <v>140</v>
      </c>
    </row>
    <row r="28" spans="1:3" ht="31.5" x14ac:dyDescent="0.25">
      <c r="A28" s="7">
        <v>525</v>
      </c>
      <c r="B28" s="7" t="s">
        <v>168</v>
      </c>
      <c r="C28" s="80" t="s">
        <v>84</v>
      </c>
    </row>
    <row r="29" spans="1:3" ht="31.5" x14ac:dyDescent="0.25">
      <c r="A29" s="7">
        <v>525</v>
      </c>
      <c r="B29" s="7" t="s">
        <v>169</v>
      </c>
      <c r="C29" s="80" t="s">
        <v>94</v>
      </c>
    </row>
    <row r="30" spans="1:3" ht="110.25" x14ac:dyDescent="0.25">
      <c r="A30" s="7">
        <v>525</v>
      </c>
      <c r="B30" s="7" t="s">
        <v>170</v>
      </c>
      <c r="C30" s="80" t="s">
        <v>143</v>
      </c>
    </row>
    <row r="31" spans="1:3" ht="47.25" x14ac:dyDescent="0.25">
      <c r="A31" s="7">
        <v>525</v>
      </c>
      <c r="B31" s="7" t="s">
        <v>171</v>
      </c>
      <c r="C31" s="80" t="s">
        <v>86</v>
      </c>
    </row>
    <row r="32" spans="1:3" ht="63" x14ac:dyDescent="0.25">
      <c r="A32" s="7">
        <v>525</v>
      </c>
      <c r="B32" s="7" t="s">
        <v>172</v>
      </c>
      <c r="C32" s="80" t="s">
        <v>88</v>
      </c>
    </row>
    <row r="33" spans="1:3" ht="47.25" x14ac:dyDescent="0.25">
      <c r="A33" s="7">
        <v>525</v>
      </c>
      <c r="B33" s="7" t="s">
        <v>173</v>
      </c>
      <c r="C33" s="80" t="s">
        <v>174</v>
      </c>
    </row>
    <row r="34" spans="1:3" ht="78.75" x14ac:dyDescent="0.25">
      <c r="A34" s="7">
        <v>525</v>
      </c>
      <c r="B34" s="7" t="s">
        <v>175</v>
      </c>
      <c r="C34" s="80" t="s">
        <v>148</v>
      </c>
    </row>
    <row r="35" spans="1:3" ht="63" x14ac:dyDescent="0.25">
      <c r="A35" s="7">
        <v>525</v>
      </c>
      <c r="B35" s="7" t="s">
        <v>176</v>
      </c>
      <c r="C35" s="80" t="s">
        <v>177</v>
      </c>
    </row>
    <row r="36" spans="1:3" ht="47.25" x14ac:dyDescent="0.25">
      <c r="A36" s="7">
        <v>525</v>
      </c>
      <c r="B36" s="7" t="s">
        <v>178</v>
      </c>
      <c r="C36" s="80" t="s">
        <v>152</v>
      </c>
    </row>
    <row r="37" spans="1:3" ht="38.25" customHeight="1" x14ac:dyDescent="0.25">
      <c r="A37" s="7">
        <v>525</v>
      </c>
      <c r="B37" s="7" t="s">
        <v>179</v>
      </c>
      <c r="C37" s="80" t="s">
        <v>180</v>
      </c>
    </row>
    <row r="38" spans="1:3" ht="31.5" x14ac:dyDescent="0.25">
      <c r="A38" s="7">
        <v>525</v>
      </c>
      <c r="B38" s="7" t="s">
        <v>181</v>
      </c>
      <c r="C38" s="80" t="s">
        <v>156</v>
      </c>
    </row>
    <row r="39" spans="1:3" ht="110.25" customHeight="1" x14ac:dyDescent="0.25">
      <c r="A39" s="7">
        <v>525</v>
      </c>
      <c r="B39" s="7" t="s">
        <v>182</v>
      </c>
      <c r="C39" s="80" t="s">
        <v>183</v>
      </c>
    </row>
    <row r="40" spans="1:3" ht="63" customHeight="1" x14ac:dyDescent="0.25">
      <c r="A40" s="7">
        <v>525</v>
      </c>
      <c r="B40" s="7" t="s">
        <v>184</v>
      </c>
      <c r="C40" s="80" t="s">
        <v>185</v>
      </c>
    </row>
    <row r="41" spans="1:3" x14ac:dyDescent="0.25">
      <c r="A41" s="82"/>
    </row>
    <row r="42" spans="1:3" x14ac:dyDescent="0.25">
      <c r="A42" s="83"/>
    </row>
  </sheetData>
  <mergeCells count="3">
    <mergeCell ref="A4:C4"/>
    <mergeCell ref="A6:B6"/>
    <mergeCell ref="C6:C7"/>
  </mergeCells>
  <pageMargins left="0" right="0" top="0" bottom="0" header="0.511811023622047" footer="0.511811023622047"/>
  <pageSetup paperSize="9" fitToHeight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18.42578125" style="17" customWidth="1"/>
    <col min="2" max="2" width="29.140625" style="17" customWidth="1"/>
    <col min="3" max="3" width="57.85546875" style="17" customWidth="1"/>
  </cols>
  <sheetData>
    <row r="1" spans="1:3" ht="30" x14ac:dyDescent="0.3">
      <c r="A1" s="84" t="s">
        <v>186</v>
      </c>
      <c r="C1" s="75" t="s">
        <v>187</v>
      </c>
    </row>
    <row r="2" spans="1:3" ht="98.25" customHeight="1" x14ac:dyDescent="0.25">
      <c r="A2" s="84" t="s">
        <v>188</v>
      </c>
      <c r="C2" s="5" t="s">
        <v>1</v>
      </c>
    </row>
    <row r="3" spans="1:3" ht="52.9" customHeight="1" x14ac:dyDescent="0.25">
      <c r="A3" s="592" t="s">
        <v>189</v>
      </c>
      <c r="B3" s="592"/>
      <c r="C3" s="592"/>
    </row>
    <row r="4" spans="1:3" ht="15.75" x14ac:dyDescent="0.25">
      <c r="A4" s="85"/>
    </row>
    <row r="5" spans="1:3" ht="22.15" customHeight="1" x14ac:dyDescent="0.25">
      <c r="A5" s="601" t="s">
        <v>190</v>
      </c>
      <c r="B5" s="601"/>
      <c r="C5" s="601" t="s">
        <v>191</v>
      </c>
    </row>
    <row r="6" spans="1:3" ht="75" x14ac:dyDescent="0.25">
      <c r="A6" s="7" t="s">
        <v>192</v>
      </c>
      <c r="B6" s="7" t="s">
        <v>193</v>
      </c>
      <c r="C6" s="601"/>
    </row>
    <row r="7" spans="1:3" ht="25.5" x14ac:dyDescent="0.25">
      <c r="A7" s="78">
        <v>525</v>
      </c>
      <c r="B7" s="86"/>
      <c r="C7" s="78" t="s">
        <v>194</v>
      </c>
    </row>
    <row r="8" spans="1:3" ht="63" x14ac:dyDescent="0.25">
      <c r="A8" s="53">
        <v>525</v>
      </c>
      <c r="B8" s="87" t="s">
        <v>195</v>
      </c>
      <c r="C8" s="80" t="s">
        <v>196</v>
      </c>
    </row>
    <row r="9" spans="1:3" ht="63" x14ac:dyDescent="0.25">
      <c r="A9" s="53">
        <v>525</v>
      </c>
      <c r="B9" s="88" t="s">
        <v>197</v>
      </c>
      <c r="C9" s="80" t="s">
        <v>198</v>
      </c>
    </row>
    <row r="10" spans="1:3" ht="94.5" x14ac:dyDescent="0.25">
      <c r="A10" s="53">
        <v>525</v>
      </c>
      <c r="B10" s="89"/>
      <c r="C10" s="80" t="s">
        <v>199</v>
      </c>
    </row>
    <row r="11" spans="1:3" ht="31.5" x14ac:dyDescent="0.25">
      <c r="A11" s="53">
        <v>525</v>
      </c>
      <c r="B11" s="89" t="s">
        <v>200</v>
      </c>
      <c r="C11" s="80" t="s">
        <v>201</v>
      </c>
    </row>
    <row r="12" spans="1:3" ht="31.5" x14ac:dyDescent="0.25">
      <c r="A12" s="53">
        <v>525</v>
      </c>
      <c r="B12" s="89" t="s">
        <v>202</v>
      </c>
      <c r="C12" s="80" t="s">
        <v>203</v>
      </c>
    </row>
    <row r="13" spans="1:3" ht="47.25" x14ac:dyDescent="0.25">
      <c r="A13" s="53">
        <v>525</v>
      </c>
      <c r="B13" s="88" t="s">
        <v>204</v>
      </c>
      <c r="C13" s="80" t="s">
        <v>205</v>
      </c>
    </row>
    <row r="14" spans="1:3" ht="63" x14ac:dyDescent="0.25">
      <c r="A14" s="53">
        <v>525</v>
      </c>
      <c r="B14" s="88" t="s">
        <v>206</v>
      </c>
      <c r="C14" s="80" t="s">
        <v>207</v>
      </c>
    </row>
  </sheetData>
  <mergeCells count="3">
    <mergeCell ref="A3:C3"/>
    <mergeCell ref="A5:B5"/>
    <mergeCell ref="C5:C6"/>
  </mergeCells>
  <pageMargins left="0" right="0" top="0" bottom="0" header="0.511811023622047" footer="0.511811023622047"/>
  <pageSetup paperSize="9" fitToHeight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W170"/>
  <sheetViews>
    <sheetView topLeftCell="A81" zoomScaleNormal="100" workbookViewId="0">
      <selection activeCell="E1" sqref="E1:J1"/>
    </sheetView>
  </sheetViews>
  <sheetFormatPr defaultColWidth="8.85546875" defaultRowHeight="15" outlineLevelRow="1" outlineLevelCol="1" x14ac:dyDescent="0.25"/>
  <cols>
    <col min="1" max="1" width="72.140625" style="17" customWidth="1"/>
    <col min="2" max="2" width="10.5703125" style="17" customWidth="1"/>
    <col min="3" max="3" width="11.140625" style="17" customWidth="1"/>
    <col min="4" max="4" width="20.140625" style="17" customWidth="1"/>
    <col min="5" max="5" width="15.140625" style="17" customWidth="1"/>
    <col min="6" max="6" width="19.28515625" style="90" hidden="1" customWidth="1" outlineLevel="1"/>
    <col min="7" max="7" width="13" style="90" hidden="1" customWidth="1" outlineLevel="1"/>
    <col min="8" max="8" width="17.5703125" style="90" customWidth="1" collapsed="1"/>
    <col min="9" max="9" width="13.140625" style="90" customWidth="1"/>
    <col min="10" max="10" width="12.140625" style="90" customWidth="1"/>
    <col min="257" max="257" width="72.140625" style="17" customWidth="1"/>
    <col min="258" max="258" width="10.5703125" style="17" customWidth="1"/>
    <col min="259" max="259" width="11.140625" style="17" customWidth="1"/>
    <col min="260" max="260" width="24.7109375" style="17" customWidth="1"/>
    <col min="261" max="261" width="15.140625" style="17" customWidth="1"/>
    <col min="262" max="262" width="19.28515625" style="17" customWidth="1"/>
    <col min="263" max="263" width="17.5703125" style="17" customWidth="1"/>
    <col min="264" max="264" width="12" style="17" customWidth="1"/>
    <col min="265" max="265" width="11.42578125" style="17" customWidth="1"/>
    <col min="513" max="513" width="72.140625" style="17" customWidth="1"/>
    <col min="514" max="514" width="10.5703125" style="17" customWidth="1"/>
    <col min="515" max="515" width="11.140625" style="17" customWidth="1"/>
    <col min="516" max="516" width="24.7109375" style="17" customWidth="1"/>
    <col min="517" max="517" width="15.140625" style="17" customWidth="1"/>
    <col min="518" max="518" width="19.28515625" style="17" customWidth="1"/>
    <col min="519" max="519" width="17.5703125" style="17" customWidth="1"/>
    <col min="520" max="520" width="12" style="17" customWidth="1"/>
    <col min="521" max="521" width="11.42578125" style="17" customWidth="1"/>
    <col min="769" max="769" width="72.140625" style="17" customWidth="1"/>
    <col min="770" max="770" width="10.5703125" style="17" customWidth="1"/>
    <col min="771" max="771" width="11.140625" style="17" customWidth="1"/>
    <col min="772" max="772" width="24.7109375" style="17" customWidth="1"/>
    <col min="773" max="773" width="15.140625" style="17" customWidth="1"/>
    <col min="774" max="774" width="19.28515625" style="17" customWidth="1"/>
    <col min="775" max="775" width="17.5703125" style="17" customWidth="1"/>
    <col min="776" max="776" width="12" style="17" customWidth="1"/>
    <col min="777" max="777" width="11.42578125" style="17" customWidth="1"/>
  </cols>
  <sheetData>
    <row r="1" spans="1:10" ht="105.95" customHeight="1" x14ac:dyDescent="0.25">
      <c r="A1" s="91"/>
      <c r="B1" s="91"/>
      <c r="C1" s="91"/>
      <c r="D1" s="91"/>
      <c r="E1" s="602" t="s">
        <v>631</v>
      </c>
      <c r="F1" s="602"/>
      <c r="G1" s="602"/>
      <c r="H1" s="602"/>
      <c r="I1" s="602"/>
      <c r="J1" s="602"/>
    </row>
    <row r="2" spans="1:10" ht="58.9" customHeight="1" x14ac:dyDescent="0.25">
      <c r="A2" s="92"/>
      <c r="B2" s="93"/>
      <c r="C2" s="93"/>
      <c r="D2" s="94"/>
      <c r="E2" s="603" t="s">
        <v>208</v>
      </c>
      <c r="F2" s="603"/>
      <c r="G2" s="603"/>
      <c r="H2" s="603"/>
      <c r="I2" s="603"/>
      <c r="J2" s="603"/>
    </row>
    <row r="3" spans="1:10" ht="64.900000000000006" customHeight="1" x14ac:dyDescent="0.25">
      <c r="A3" s="604" t="s">
        <v>209</v>
      </c>
      <c r="B3" s="604"/>
      <c r="C3" s="604"/>
      <c r="D3" s="604"/>
      <c r="E3" s="604" t="s">
        <v>210</v>
      </c>
      <c r="F3" s="604"/>
      <c r="G3" s="604"/>
      <c r="H3" s="604"/>
      <c r="I3" s="604"/>
      <c r="J3" s="604"/>
    </row>
    <row r="4" spans="1:10" ht="15.6" customHeight="1" x14ac:dyDescent="0.25">
      <c r="A4" s="95"/>
      <c r="B4" s="96"/>
      <c r="C4" s="96"/>
      <c r="D4" s="96"/>
      <c r="E4" s="97"/>
      <c r="F4" s="98" t="s">
        <v>211</v>
      </c>
      <c r="G4" s="99"/>
      <c r="H4" s="99"/>
      <c r="I4" s="99"/>
    </row>
    <row r="5" spans="1:10" ht="57.75" customHeight="1" x14ac:dyDescent="0.25">
      <c r="A5" s="100" t="s">
        <v>212</v>
      </c>
      <c r="B5" s="100" t="s">
        <v>213</v>
      </c>
      <c r="C5" s="100" t="s">
        <v>214</v>
      </c>
      <c r="D5" s="100" t="s">
        <v>215</v>
      </c>
      <c r="E5" s="101" t="s">
        <v>216</v>
      </c>
      <c r="F5" s="102" t="s">
        <v>217</v>
      </c>
      <c r="G5" s="103" t="s">
        <v>218</v>
      </c>
      <c r="H5" s="103" t="s">
        <v>219</v>
      </c>
      <c r="I5" s="104" t="s">
        <v>220</v>
      </c>
      <c r="J5" s="105" t="s">
        <v>219</v>
      </c>
    </row>
    <row r="6" spans="1:10" ht="20.25" hidden="1" customHeight="1" outlineLevel="1" x14ac:dyDescent="0.25">
      <c r="A6" s="106"/>
      <c r="B6" s="107"/>
      <c r="C6" s="107"/>
      <c r="D6" s="107"/>
      <c r="E6" s="107"/>
      <c r="F6" s="108"/>
      <c r="G6" s="109"/>
      <c r="H6" s="109"/>
      <c r="I6" s="104"/>
      <c r="J6" s="105"/>
    </row>
    <row r="7" spans="1:10" s="113" customFormat="1" ht="26.25" customHeight="1" collapsed="1" x14ac:dyDescent="0.25">
      <c r="A7" s="110" t="s">
        <v>221</v>
      </c>
      <c r="B7" s="111" t="s">
        <v>222</v>
      </c>
      <c r="C7" s="111" t="s">
        <v>222</v>
      </c>
      <c r="D7" s="111" t="s">
        <v>222</v>
      </c>
      <c r="E7" s="111" t="s">
        <v>222</v>
      </c>
      <c r="F7" s="112">
        <f>F8+F45+F55+F62+F67+F80+F84+F92+F118+F137+F158+F115</f>
        <v>7566.5999999999995</v>
      </c>
      <c r="G7" s="104">
        <f>G8+G92+G120+G137</f>
        <v>466.4</v>
      </c>
      <c r="H7" s="104">
        <f t="shared" ref="H7:H26" si="0">F7+G7</f>
        <v>8032.9999999999991</v>
      </c>
      <c r="I7" s="104">
        <f>I83</f>
        <v>986.3</v>
      </c>
      <c r="J7" s="104">
        <f t="shared" ref="J7:J26" si="1">H7+I7</f>
        <v>9019.2999999999993</v>
      </c>
    </row>
    <row r="8" spans="1:10" ht="23.25" customHeight="1" x14ac:dyDescent="0.25">
      <c r="A8" s="114" t="s">
        <v>223</v>
      </c>
      <c r="B8" s="115" t="s">
        <v>224</v>
      </c>
      <c r="C8" s="115" t="s">
        <v>225</v>
      </c>
      <c r="D8" s="115" t="s">
        <v>226</v>
      </c>
      <c r="E8" s="115" t="s">
        <v>227</v>
      </c>
      <c r="F8" s="116">
        <f>F9+F16+F39</f>
        <v>2099.2999999999997</v>
      </c>
      <c r="G8" s="104">
        <f>G16</f>
        <v>3.6</v>
      </c>
      <c r="H8" s="104">
        <f t="shared" si="0"/>
        <v>2102.8999999999996</v>
      </c>
      <c r="I8" s="104"/>
      <c r="J8" s="104">
        <f t="shared" si="1"/>
        <v>2102.8999999999996</v>
      </c>
    </row>
    <row r="9" spans="1:10" ht="31.5" x14ac:dyDescent="0.25">
      <c r="A9" s="117" t="s">
        <v>228</v>
      </c>
      <c r="B9" s="115" t="s">
        <v>224</v>
      </c>
      <c r="C9" s="115" t="s">
        <v>229</v>
      </c>
      <c r="D9" s="115" t="s">
        <v>226</v>
      </c>
      <c r="E9" s="115" t="s">
        <v>227</v>
      </c>
      <c r="F9" s="118">
        <f>F10</f>
        <v>768.2</v>
      </c>
      <c r="G9" s="104"/>
      <c r="H9" s="104">
        <f t="shared" si="0"/>
        <v>768.2</v>
      </c>
      <c r="I9" s="104"/>
      <c r="J9" s="104">
        <f t="shared" si="1"/>
        <v>768.2</v>
      </c>
    </row>
    <row r="10" spans="1:10" ht="31.5" x14ac:dyDescent="0.25">
      <c r="A10" s="119" t="s">
        <v>230</v>
      </c>
      <c r="B10" s="120" t="s">
        <v>224</v>
      </c>
      <c r="C10" s="120" t="s">
        <v>229</v>
      </c>
      <c r="D10" s="121" t="s">
        <v>231</v>
      </c>
      <c r="E10" s="120" t="s">
        <v>227</v>
      </c>
      <c r="F10" s="122">
        <f>F11</f>
        <v>768.2</v>
      </c>
      <c r="G10" s="123"/>
      <c r="H10" s="123">
        <f t="shared" si="0"/>
        <v>768.2</v>
      </c>
      <c r="I10" s="123"/>
      <c r="J10" s="123">
        <f t="shared" si="1"/>
        <v>768.2</v>
      </c>
    </row>
    <row r="11" spans="1:10" ht="17.25" customHeight="1" x14ac:dyDescent="0.25">
      <c r="A11" s="119" t="s">
        <v>232</v>
      </c>
      <c r="B11" s="120" t="s">
        <v>224</v>
      </c>
      <c r="C11" s="120" t="s">
        <v>229</v>
      </c>
      <c r="D11" s="121" t="s">
        <v>233</v>
      </c>
      <c r="E11" s="120" t="s">
        <v>227</v>
      </c>
      <c r="F11" s="122">
        <f>F12</f>
        <v>768.2</v>
      </c>
      <c r="G11" s="123"/>
      <c r="H11" s="123">
        <f t="shared" si="0"/>
        <v>768.2</v>
      </c>
      <c r="I11" s="123"/>
      <c r="J11" s="123">
        <f t="shared" si="1"/>
        <v>768.2</v>
      </c>
    </row>
    <row r="12" spans="1:10" ht="31.5" x14ac:dyDescent="0.25">
      <c r="A12" s="124" t="s">
        <v>234</v>
      </c>
      <c r="B12" s="120" t="s">
        <v>224</v>
      </c>
      <c r="C12" s="120" t="s">
        <v>229</v>
      </c>
      <c r="D12" s="121" t="s">
        <v>235</v>
      </c>
      <c r="E12" s="120" t="s">
        <v>227</v>
      </c>
      <c r="F12" s="122">
        <f>F13</f>
        <v>768.2</v>
      </c>
      <c r="G12" s="123"/>
      <c r="H12" s="123">
        <f t="shared" si="0"/>
        <v>768.2</v>
      </c>
      <c r="I12" s="123"/>
      <c r="J12" s="123">
        <f t="shared" si="1"/>
        <v>768.2</v>
      </c>
    </row>
    <row r="13" spans="1:10" ht="36.6" customHeight="1" x14ac:dyDescent="0.25">
      <c r="A13" s="124" t="s">
        <v>236</v>
      </c>
      <c r="B13" s="125" t="s">
        <v>224</v>
      </c>
      <c r="C13" s="125" t="s">
        <v>229</v>
      </c>
      <c r="D13" s="126" t="s">
        <v>235</v>
      </c>
      <c r="E13" s="120" t="s">
        <v>237</v>
      </c>
      <c r="F13" s="122">
        <f>F14+F15</f>
        <v>768.2</v>
      </c>
      <c r="G13" s="123"/>
      <c r="H13" s="123">
        <f t="shared" si="0"/>
        <v>768.2</v>
      </c>
      <c r="I13" s="123"/>
      <c r="J13" s="123">
        <f t="shared" si="1"/>
        <v>768.2</v>
      </c>
    </row>
    <row r="14" spans="1:10" ht="22.35" customHeight="1" x14ac:dyDescent="0.25">
      <c r="A14" s="124" t="s">
        <v>238</v>
      </c>
      <c r="B14" s="120" t="s">
        <v>224</v>
      </c>
      <c r="C14" s="120" t="s">
        <v>229</v>
      </c>
      <c r="D14" s="121" t="s">
        <v>235</v>
      </c>
      <c r="E14" s="127">
        <v>121</v>
      </c>
      <c r="F14" s="128">
        <v>590</v>
      </c>
      <c r="G14" s="123"/>
      <c r="H14" s="123">
        <f t="shared" si="0"/>
        <v>590</v>
      </c>
      <c r="I14" s="123"/>
      <c r="J14" s="123">
        <f t="shared" si="1"/>
        <v>590</v>
      </c>
    </row>
    <row r="15" spans="1:10" ht="49.5" customHeight="1" x14ac:dyDescent="0.25">
      <c r="A15" s="124" t="s">
        <v>239</v>
      </c>
      <c r="B15" s="120" t="s">
        <v>224</v>
      </c>
      <c r="C15" s="120" t="s">
        <v>229</v>
      </c>
      <c r="D15" s="121" t="s">
        <v>235</v>
      </c>
      <c r="E15" s="127">
        <v>129</v>
      </c>
      <c r="F15" s="122">
        <v>178.2</v>
      </c>
      <c r="G15" s="123"/>
      <c r="H15" s="123">
        <f t="shared" si="0"/>
        <v>178.2</v>
      </c>
      <c r="I15" s="123"/>
      <c r="J15" s="123">
        <f t="shared" si="1"/>
        <v>178.2</v>
      </c>
    </row>
    <row r="16" spans="1:10" ht="58.5" customHeight="1" x14ac:dyDescent="0.25">
      <c r="A16" s="117" t="s">
        <v>240</v>
      </c>
      <c r="B16" s="115" t="s">
        <v>224</v>
      </c>
      <c r="C16" s="115" t="s">
        <v>241</v>
      </c>
      <c r="D16" s="129" t="s">
        <v>226</v>
      </c>
      <c r="E16" s="115" t="s">
        <v>227</v>
      </c>
      <c r="F16" s="118">
        <f>F17</f>
        <v>1282.6999999999998</v>
      </c>
      <c r="G16" s="104">
        <f>G17</f>
        <v>3.6</v>
      </c>
      <c r="H16" s="104">
        <f t="shared" si="0"/>
        <v>1286.2999999999997</v>
      </c>
      <c r="I16" s="123"/>
      <c r="J16" s="104">
        <f t="shared" si="1"/>
        <v>1286.2999999999997</v>
      </c>
    </row>
    <row r="17" spans="1:10" ht="31.5" x14ac:dyDescent="0.25">
      <c r="A17" s="119" t="s">
        <v>242</v>
      </c>
      <c r="B17" s="120" t="s">
        <v>224</v>
      </c>
      <c r="C17" s="120" t="s">
        <v>241</v>
      </c>
      <c r="D17" s="121" t="s">
        <v>231</v>
      </c>
      <c r="E17" s="120" t="s">
        <v>227</v>
      </c>
      <c r="F17" s="122">
        <f>F18</f>
        <v>1282.6999999999998</v>
      </c>
      <c r="G17" s="130">
        <f>G18</f>
        <v>3.6</v>
      </c>
      <c r="H17" s="123">
        <f t="shared" si="0"/>
        <v>1286.2999999999997</v>
      </c>
      <c r="I17" s="130"/>
      <c r="J17" s="123">
        <f t="shared" si="1"/>
        <v>1286.2999999999997</v>
      </c>
    </row>
    <row r="18" spans="1:10" ht="22.5" customHeight="1" x14ac:dyDescent="0.25">
      <c r="A18" s="119" t="s">
        <v>243</v>
      </c>
      <c r="B18" s="120" t="s">
        <v>224</v>
      </c>
      <c r="C18" s="120" t="s">
        <v>241</v>
      </c>
      <c r="D18" s="121" t="s">
        <v>244</v>
      </c>
      <c r="E18" s="120" t="s">
        <v>227</v>
      </c>
      <c r="F18" s="122">
        <f>F19+F23</f>
        <v>1282.6999999999998</v>
      </c>
      <c r="G18" s="130">
        <f>G23</f>
        <v>3.6</v>
      </c>
      <c r="H18" s="123">
        <f t="shared" si="0"/>
        <v>1286.2999999999997</v>
      </c>
      <c r="I18" s="130"/>
      <c r="J18" s="123">
        <f t="shared" si="1"/>
        <v>1286.2999999999997</v>
      </c>
    </row>
    <row r="19" spans="1:10" ht="37.5" customHeight="1" x14ac:dyDescent="0.25">
      <c r="A19" s="119" t="s">
        <v>245</v>
      </c>
      <c r="B19" s="120" t="s">
        <v>224</v>
      </c>
      <c r="C19" s="120" t="s">
        <v>241</v>
      </c>
      <c r="D19" s="121" t="s">
        <v>246</v>
      </c>
      <c r="E19" s="120" t="s">
        <v>227</v>
      </c>
      <c r="F19" s="122">
        <f>F20</f>
        <v>927.19999999999993</v>
      </c>
      <c r="G19" s="130"/>
      <c r="H19" s="123">
        <f t="shared" si="0"/>
        <v>927.19999999999993</v>
      </c>
      <c r="I19" s="130"/>
      <c r="J19" s="123">
        <f t="shared" si="1"/>
        <v>927.19999999999993</v>
      </c>
    </row>
    <row r="20" spans="1:10" ht="33.75" customHeight="1" x14ac:dyDescent="0.25">
      <c r="A20" s="119" t="s">
        <v>236</v>
      </c>
      <c r="B20" s="120" t="s">
        <v>224</v>
      </c>
      <c r="C20" s="120" t="s">
        <v>241</v>
      </c>
      <c r="D20" s="121" t="s">
        <v>246</v>
      </c>
      <c r="E20" s="120" t="s">
        <v>237</v>
      </c>
      <c r="F20" s="122">
        <f>F21+F22</f>
        <v>927.19999999999993</v>
      </c>
      <c r="G20" s="130"/>
      <c r="H20" s="123">
        <f t="shared" si="0"/>
        <v>927.19999999999993</v>
      </c>
      <c r="I20" s="130"/>
      <c r="J20" s="123">
        <f t="shared" si="1"/>
        <v>927.19999999999993</v>
      </c>
    </row>
    <row r="21" spans="1:10" ht="45.75" customHeight="1" x14ac:dyDescent="0.25">
      <c r="A21" s="131" t="s">
        <v>238</v>
      </c>
      <c r="B21" s="120" t="s">
        <v>224</v>
      </c>
      <c r="C21" s="120" t="s">
        <v>241</v>
      </c>
      <c r="D21" s="121" t="s">
        <v>246</v>
      </c>
      <c r="E21" s="132">
        <v>121</v>
      </c>
      <c r="F21" s="122">
        <v>675.3</v>
      </c>
      <c r="G21" s="130"/>
      <c r="H21" s="123">
        <f t="shared" si="0"/>
        <v>675.3</v>
      </c>
      <c r="I21" s="130"/>
      <c r="J21" s="123">
        <f t="shared" si="1"/>
        <v>675.3</v>
      </c>
    </row>
    <row r="22" spans="1:10" ht="47.25" x14ac:dyDescent="0.25">
      <c r="A22" s="131" t="s">
        <v>239</v>
      </c>
      <c r="B22" s="120" t="s">
        <v>224</v>
      </c>
      <c r="C22" s="120" t="s">
        <v>241</v>
      </c>
      <c r="D22" s="121" t="s">
        <v>246</v>
      </c>
      <c r="E22" s="132">
        <v>129</v>
      </c>
      <c r="F22" s="122">
        <v>251.9</v>
      </c>
      <c r="G22" s="130"/>
      <c r="H22" s="123">
        <f t="shared" si="0"/>
        <v>251.9</v>
      </c>
      <c r="I22" s="130"/>
      <c r="J22" s="123">
        <f t="shared" si="1"/>
        <v>251.9</v>
      </c>
    </row>
    <row r="23" spans="1:10" ht="31.5" x14ac:dyDescent="0.25">
      <c r="A23" s="133" t="s">
        <v>247</v>
      </c>
      <c r="B23" s="120" t="s">
        <v>224</v>
      </c>
      <c r="C23" s="120" t="s">
        <v>241</v>
      </c>
      <c r="D23" s="121" t="s">
        <v>248</v>
      </c>
      <c r="E23" s="132" t="s">
        <v>227</v>
      </c>
      <c r="F23" s="122">
        <f>F24+F25</f>
        <v>355.5</v>
      </c>
      <c r="G23" s="130">
        <f>G25</f>
        <v>3.6</v>
      </c>
      <c r="H23" s="123">
        <f t="shared" si="0"/>
        <v>359.1</v>
      </c>
      <c r="I23" s="130"/>
      <c r="J23" s="123">
        <f t="shared" si="1"/>
        <v>359.1</v>
      </c>
    </row>
    <row r="24" spans="1:10" ht="31.5" x14ac:dyDescent="0.25">
      <c r="A24" s="119" t="s">
        <v>249</v>
      </c>
      <c r="B24" s="120" t="s">
        <v>224</v>
      </c>
      <c r="C24" s="120" t="s">
        <v>241</v>
      </c>
      <c r="D24" s="121" t="s">
        <v>248</v>
      </c>
      <c r="E24" s="132">
        <v>244</v>
      </c>
      <c r="F24" s="122">
        <v>355.2</v>
      </c>
      <c r="G24" s="130"/>
      <c r="H24" s="123">
        <f t="shared" si="0"/>
        <v>355.2</v>
      </c>
      <c r="I24" s="130"/>
      <c r="J24" s="123">
        <f t="shared" si="1"/>
        <v>355.2</v>
      </c>
    </row>
    <row r="25" spans="1:10" ht="31.5" x14ac:dyDescent="0.25">
      <c r="A25" s="134" t="s">
        <v>250</v>
      </c>
      <c r="B25" s="120" t="s">
        <v>224</v>
      </c>
      <c r="C25" s="120" t="s">
        <v>241</v>
      </c>
      <c r="D25" s="121" t="s">
        <v>248</v>
      </c>
      <c r="E25" s="132">
        <v>851</v>
      </c>
      <c r="F25" s="122">
        <v>0.3</v>
      </c>
      <c r="G25" s="130">
        <f>G26</f>
        <v>3.6</v>
      </c>
      <c r="H25" s="123">
        <f t="shared" si="0"/>
        <v>3.9</v>
      </c>
      <c r="I25" s="130"/>
      <c r="J25" s="123">
        <f t="shared" si="1"/>
        <v>3.9</v>
      </c>
    </row>
    <row r="26" spans="1:10" ht="29.1" customHeight="1" x14ac:dyDescent="0.25">
      <c r="A26" s="134" t="s">
        <v>251</v>
      </c>
      <c r="B26" s="120" t="s">
        <v>224</v>
      </c>
      <c r="C26" s="120" t="s">
        <v>241</v>
      </c>
      <c r="D26" s="121" t="s">
        <v>248</v>
      </c>
      <c r="E26" s="132">
        <v>852</v>
      </c>
      <c r="F26" s="122">
        <v>0</v>
      </c>
      <c r="G26" s="130">
        <f>G38</f>
        <v>3.6</v>
      </c>
      <c r="H26" s="123">
        <f t="shared" si="0"/>
        <v>3.6</v>
      </c>
      <c r="I26" s="130"/>
      <c r="J26" s="123">
        <f t="shared" si="1"/>
        <v>3.6</v>
      </c>
    </row>
    <row r="27" spans="1:10" s="138" customFormat="1" ht="15.75" hidden="1" x14ac:dyDescent="0.25">
      <c r="A27" s="135" t="s">
        <v>252</v>
      </c>
      <c r="B27" s="136" t="s">
        <v>224</v>
      </c>
      <c r="C27" s="136" t="s">
        <v>253</v>
      </c>
      <c r="D27" s="137" t="s">
        <v>254</v>
      </c>
      <c r="E27" s="115" t="s">
        <v>227</v>
      </c>
      <c r="F27" s="118">
        <f>F28</f>
        <v>0</v>
      </c>
      <c r="G27" s="104"/>
      <c r="H27" s="104"/>
      <c r="I27" s="104"/>
      <c r="J27" s="123"/>
    </row>
    <row r="28" spans="1:10" ht="31.5" hidden="1" x14ac:dyDescent="0.25">
      <c r="A28" s="134" t="s">
        <v>255</v>
      </c>
      <c r="B28" s="125" t="s">
        <v>224</v>
      </c>
      <c r="C28" s="125" t="s">
        <v>253</v>
      </c>
      <c r="D28" s="139" t="s">
        <v>256</v>
      </c>
      <c r="E28" s="120" t="s">
        <v>227</v>
      </c>
      <c r="F28" s="122">
        <f>F29</f>
        <v>0</v>
      </c>
      <c r="G28" s="130"/>
      <c r="H28" s="130"/>
      <c r="I28" s="130"/>
      <c r="J28" s="130"/>
    </row>
    <row r="29" spans="1:10" ht="29.85" hidden="1" customHeight="1" x14ac:dyDescent="0.25">
      <c r="A29" s="134" t="s">
        <v>257</v>
      </c>
      <c r="B29" s="120" t="s">
        <v>224</v>
      </c>
      <c r="C29" s="120" t="s">
        <v>253</v>
      </c>
      <c r="D29" s="127" t="s">
        <v>256</v>
      </c>
      <c r="E29" s="127">
        <v>244</v>
      </c>
      <c r="F29" s="122">
        <v>0</v>
      </c>
      <c r="G29" s="130"/>
      <c r="H29" s="130"/>
      <c r="I29" s="130"/>
      <c r="J29" s="130"/>
    </row>
    <row r="30" spans="1:10" ht="17.850000000000001" hidden="1" customHeight="1" x14ac:dyDescent="0.25">
      <c r="A30" s="114" t="s">
        <v>258</v>
      </c>
      <c r="B30" s="120" t="s">
        <v>224</v>
      </c>
      <c r="C30" s="120" t="s">
        <v>259</v>
      </c>
      <c r="D30" s="140" t="s">
        <v>226</v>
      </c>
      <c r="E30" s="115" t="s">
        <v>227</v>
      </c>
      <c r="F30" s="116">
        <f>F31</f>
        <v>0</v>
      </c>
      <c r="G30" s="130"/>
      <c r="H30" s="130"/>
      <c r="I30" s="130"/>
      <c r="J30" s="130"/>
    </row>
    <row r="31" spans="1:10" ht="15.6" hidden="1" customHeight="1" x14ac:dyDescent="0.25">
      <c r="A31" s="141" t="s">
        <v>260</v>
      </c>
      <c r="B31" s="115" t="s">
        <v>224</v>
      </c>
      <c r="C31" s="115" t="s">
        <v>259</v>
      </c>
      <c r="D31" s="140" t="s">
        <v>261</v>
      </c>
      <c r="E31" s="115" t="s">
        <v>262</v>
      </c>
      <c r="F31" s="116">
        <v>0</v>
      </c>
      <c r="G31" s="130"/>
      <c r="H31" s="130"/>
      <c r="I31" s="130"/>
      <c r="J31" s="130"/>
    </row>
    <row r="32" spans="1:10" ht="12.6" hidden="1" customHeight="1" x14ac:dyDescent="0.25">
      <c r="A32" s="142" t="s">
        <v>263</v>
      </c>
      <c r="B32" s="120" t="s">
        <v>224</v>
      </c>
      <c r="C32" s="120" t="s">
        <v>259</v>
      </c>
      <c r="D32" s="127" t="s">
        <v>264</v>
      </c>
      <c r="E32" s="120" t="s">
        <v>262</v>
      </c>
      <c r="F32" s="143">
        <f>F33</f>
        <v>0</v>
      </c>
      <c r="G32" s="130"/>
      <c r="H32" s="130"/>
      <c r="I32" s="130"/>
      <c r="J32" s="130"/>
    </row>
    <row r="33" spans="1:10" ht="13.35" hidden="1" customHeight="1" x14ac:dyDescent="0.25">
      <c r="A33" s="144" t="s">
        <v>265</v>
      </c>
      <c r="B33" s="120" t="s">
        <v>224</v>
      </c>
      <c r="C33" s="120" t="s">
        <v>259</v>
      </c>
      <c r="D33" s="127" t="s">
        <v>266</v>
      </c>
      <c r="E33" s="120" t="s">
        <v>227</v>
      </c>
      <c r="F33" s="143">
        <f>F34+F36</f>
        <v>0</v>
      </c>
      <c r="G33" s="123"/>
      <c r="H33" s="130"/>
      <c r="I33" s="130"/>
      <c r="J33" s="130"/>
    </row>
    <row r="34" spans="1:10" ht="12.6" hidden="1" customHeight="1" x14ac:dyDescent="0.25">
      <c r="A34" s="144" t="s">
        <v>267</v>
      </c>
      <c r="B34" s="120" t="s">
        <v>224</v>
      </c>
      <c r="C34" s="120" t="s">
        <v>259</v>
      </c>
      <c r="D34" s="127" t="s">
        <v>268</v>
      </c>
      <c r="E34" s="120" t="s">
        <v>227</v>
      </c>
      <c r="F34" s="143">
        <f>F35</f>
        <v>0</v>
      </c>
      <c r="G34" s="123"/>
      <c r="H34" s="130"/>
      <c r="I34" s="130"/>
      <c r="J34" s="130"/>
    </row>
    <row r="35" spans="1:10" ht="14.1" hidden="1" customHeight="1" x14ac:dyDescent="0.25">
      <c r="A35" s="144" t="s">
        <v>269</v>
      </c>
      <c r="B35" s="120" t="s">
        <v>224</v>
      </c>
      <c r="C35" s="120" t="s">
        <v>259</v>
      </c>
      <c r="D35" s="127" t="s">
        <v>268</v>
      </c>
      <c r="E35" s="120" t="s">
        <v>270</v>
      </c>
      <c r="F35" s="143"/>
      <c r="G35" s="123"/>
      <c r="H35" s="130"/>
      <c r="I35" s="130"/>
      <c r="J35" s="130"/>
    </row>
    <row r="36" spans="1:10" ht="14.1" hidden="1" customHeight="1" x14ac:dyDescent="0.25">
      <c r="A36" s="144" t="s">
        <v>271</v>
      </c>
      <c r="B36" s="120" t="s">
        <v>224</v>
      </c>
      <c r="C36" s="120" t="s">
        <v>259</v>
      </c>
      <c r="D36" s="127" t="s">
        <v>272</v>
      </c>
      <c r="E36" s="120" t="s">
        <v>227</v>
      </c>
      <c r="F36" s="143">
        <f>F37</f>
        <v>0</v>
      </c>
      <c r="G36" s="123"/>
      <c r="H36" s="130"/>
      <c r="I36" s="130"/>
      <c r="J36" s="130"/>
    </row>
    <row r="37" spans="1:10" ht="14.85" hidden="1" customHeight="1" x14ac:dyDescent="0.25">
      <c r="A37" s="144" t="s">
        <v>269</v>
      </c>
      <c r="B37" s="120" t="s">
        <v>224</v>
      </c>
      <c r="C37" s="120" t="s">
        <v>259</v>
      </c>
      <c r="D37" s="127" t="s">
        <v>272</v>
      </c>
      <c r="E37" s="120" t="s">
        <v>270</v>
      </c>
      <c r="F37" s="143">
        <v>0</v>
      </c>
      <c r="G37" s="123"/>
      <c r="H37" s="130"/>
      <c r="I37" s="130"/>
      <c r="J37" s="130"/>
    </row>
    <row r="38" spans="1:10" ht="14.85" customHeight="1" x14ac:dyDescent="0.25">
      <c r="A38" s="134" t="s">
        <v>273</v>
      </c>
      <c r="B38" s="120" t="s">
        <v>224</v>
      </c>
      <c r="C38" s="120" t="s">
        <v>241</v>
      </c>
      <c r="D38" s="121" t="s">
        <v>248</v>
      </c>
      <c r="E38" s="132" t="s">
        <v>274</v>
      </c>
      <c r="F38" s="122">
        <v>0</v>
      </c>
      <c r="G38" s="123">
        <v>3.6</v>
      </c>
      <c r="H38" s="123">
        <f t="shared" ref="H38:H55" si="2">F38+G38</f>
        <v>3.6</v>
      </c>
      <c r="I38" s="130"/>
      <c r="J38" s="123">
        <f t="shared" ref="J38:J55" si="3">H38+I38</f>
        <v>3.6</v>
      </c>
    </row>
    <row r="39" spans="1:10" ht="15.75" x14ac:dyDescent="0.25">
      <c r="A39" s="114" t="s">
        <v>275</v>
      </c>
      <c r="B39" s="115" t="s">
        <v>224</v>
      </c>
      <c r="C39" s="115" t="s">
        <v>276</v>
      </c>
      <c r="D39" s="127"/>
      <c r="E39" s="120"/>
      <c r="F39" s="116">
        <f>F40</f>
        <v>48.4</v>
      </c>
      <c r="G39" s="104"/>
      <c r="H39" s="104">
        <f t="shared" si="2"/>
        <v>48.4</v>
      </c>
      <c r="I39" s="130"/>
      <c r="J39" s="104">
        <f t="shared" si="3"/>
        <v>48.4</v>
      </c>
    </row>
    <row r="40" spans="1:10" ht="15.75" x14ac:dyDescent="0.25">
      <c r="A40" s="144" t="s">
        <v>277</v>
      </c>
      <c r="B40" s="120" t="s">
        <v>224</v>
      </c>
      <c r="C40" s="120" t="s">
        <v>276</v>
      </c>
      <c r="D40" s="145">
        <v>9900000000</v>
      </c>
      <c r="E40" s="115"/>
      <c r="F40" s="143">
        <f>F41</f>
        <v>48.4</v>
      </c>
      <c r="G40" s="123"/>
      <c r="H40" s="123">
        <f t="shared" si="2"/>
        <v>48.4</v>
      </c>
      <c r="I40" s="130"/>
      <c r="J40" s="123">
        <f t="shared" si="3"/>
        <v>48.4</v>
      </c>
    </row>
    <row r="41" spans="1:10" ht="31.5" x14ac:dyDescent="0.25">
      <c r="A41" s="144" t="s">
        <v>267</v>
      </c>
      <c r="B41" s="120" t="s">
        <v>224</v>
      </c>
      <c r="C41" s="120" t="s">
        <v>276</v>
      </c>
      <c r="D41" s="127" t="s">
        <v>278</v>
      </c>
      <c r="E41" s="120"/>
      <c r="F41" s="143">
        <f>F42</f>
        <v>48.4</v>
      </c>
      <c r="G41" s="123"/>
      <c r="H41" s="123">
        <f t="shared" si="2"/>
        <v>48.4</v>
      </c>
      <c r="I41" s="130"/>
      <c r="J41" s="123">
        <f t="shared" si="3"/>
        <v>48.4</v>
      </c>
    </row>
    <row r="42" spans="1:10" ht="31.5" x14ac:dyDescent="0.25">
      <c r="A42" s="144" t="s">
        <v>279</v>
      </c>
      <c r="B42" s="120" t="s">
        <v>224</v>
      </c>
      <c r="C42" s="120" t="s">
        <v>276</v>
      </c>
      <c r="D42" s="127" t="s">
        <v>280</v>
      </c>
      <c r="E42" s="120"/>
      <c r="F42" s="143">
        <f>F43</f>
        <v>48.4</v>
      </c>
      <c r="G42" s="123"/>
      <c r="H42" s="123">
        <f t="shared" si="2"/>
        <v>48.4</v>
      </c>
      <c r="I42" s="130"/>
      <c r="J42" s="123">
        <f t="shared" si="3"/>
        <v>48.4</v>
      </c>
    </row>
    <row r="43" spans="1:10" ht="15.75" x14ac:dyDescent="0.25">
      <c r="A43" s="144" t="s">
        <v>281</v>
      </c>
      <c r="B43" s="120" t="s">
        <v>224</v>
      </c>
      <c r="C43" s="120" t="s">
        <v>276</v>
      </c>
      <c r="D43" s="127" t="s">
        <v>280</v>
      </c>
      <c r="E43" s="120" t="s">
        <v>282</v>
      </c>
      <c r="F43" s="143">
        <f>F44</f>
        <v>48.4</v>
      </c>
      <c r="G43" s="123"/>
      <c r="H43" s="123">
        <f t="shared" si="2"/>
        <v>48.4</v>
      </c>
      <c r="I43" s="130"/>
      <c r="J43" s="123">
        <f t="shared" si="3"/>
        <v>48.4</v>
      </c>
    </row>
    <row r="44" spans="1:10" ht="15.75" x14ac:dyDescent="0.25">
      <c r="A44" s="144" t="s">
        <v>283</v>
      </c>
      <c r="B44" s="120" t="s">
        <v>224</v>
      </c>
      <c r="C44" s="120" t="s">
        <v>276</v>
      </c>
      <c r="D44" s="127" t="s">
        <v>280</v>
      </c>
      <c r="E44" s="120" t="s">
        <v>284</v>
      </c>
      <c r="F44" s="143">
        <v>48.4</v>
      </c>
      <c r="G44" s="123"/>
      <c r="H44" s="123">
        <f t="shared" si="2"/>
        <v>48.4</v>
      </c>
      <c r="I44" s="130"/>
      <c r="J44" s="123">
        <f t="shared" si="3"/>
        <v>48.4</v>
      </c>
    </row>
    <row r="45" spans="1:10" ht="28.5" customHeight="1" x14ac:dyDescent="0.25">
      <c r="A45" s="146" t="s">
        <v>285</v>
      </c>
      <c r="B45" s="115" t="s">
        <v>229</v>
      </c>
      <c r="C45" s="115" t="s">
        <v>225</v>
      </c>
      <c r="D45" s="147" t="s">
        <v>286</v>
      </c>
      <c r="E45" s="148" t="s">
        <v>227</v>
      </c>
      <c r="F45" s="118">
        <f>F46</f>
        <v>289.09999999999997</v>
      </c>
      <c r="G45" s="104"/>
      <c r="H45" s="104">
        <f t="shared" si="2"/>
        <v>289.09999999999997</v>
      </c>
      <c r="I45" s="130"/>
      <c r="J45" s="104">
        <f t="shared" si="3"/>
        <v>289.09999999999997</v>
      </c>
    </row>
    <row r="46" spans="1:10" ht="28.5" customHeight="1" x14ac:dyDescent="0.25">
      <c r="A46" s="149" t="s">
        <v>287</v>
      </c>
      <c r="B46" s="120" t="s">
        <v>229</v>
      </c>
      <c r="C46" s="120" t="s">
        <v>288</v>
      </c>
      <c r="D46" s="150" t="s">
        <v>226</v>
      </c>
      <c r="E46" s="151" t="s">
        <v>227</v>
      </c>
      <c r="F46" s="122">
        <f>F47</f>
        <v>289.09999999999997</v>
      </c>
      <c r="G46" s="123"/>
      <c r="H46" s="123">
        <f t="shared" si="2"/>
        <v>289.09999999999997</v>
      </c>
      <c r="I46" s="130"/>
      <c r="J46" s="123">
        <f t="shared" si="3"/>
        <v>289.09999999999997</v>
      </c>
    </row>
    <row r="47" spans="1:10" ht="27" customHeight="1" x14ac:dyDescent="0.25">
      <c r="A47" s="149" t="s">
        <v>289</v>
      </c>
      <c r="B47" s="120" t="s">
        <v>229</v>
      </c>
      <c r="C47" s="120" t="s">
        <v>288</v>
      </c>
      <c r="D47" s="150" t="s">
        <v>290</v>
      </c>
      <c r="E47" s="151" t="s">
        <v>227</v>
      </c>
      <c r="F47" s="122">
        <f>F48</f>
        <v>289.09999999999997</v>
      </c>
      <c r="G47" s="123"/>
      <c r="H47" s="123">
        <f t="shared" si="2"/>
        <v>289.09999999999997</v>
      </c>
      <c r="I47" s="130"/>
      <c r="J47" s="123">
        <f t="shared" si="3"/>
        <v>289.09999999999997</v>
      </c>
    </row>
    <row r="48" spans="1:10" ht="37.5" customHeight="1" x14ac:dyDescent="0.25">
      <c r="A48" s="149" t="s">
        <v>291</v>
      </c>
      <c r="B48" s="120" t="s">
        <v>229</v>
      </c>
      <c r="C48" s="120" t="s">
        <v>288</v>
      </c>
      <c r="D48" s="150" t="s">
        <v>292</v>
      </c>
      <c r="E48" s="151" t="s">
        <v>227</v>
      </c>
      <c r="F48" s="122">
        <f>F49</f>
        <v>289.09999999999997</v>
      </c>
      <c r="G48" s="123"/>
      <c r="H48" s="123">
        <f t="shared" si="2"/>
        <v>289.09999999999997</v>
      </c>
      <c r="I48" s="130"/>
      <c r="J48" s="123">
        <f t="shared" si="3"/>
        <v>289.09999999999997</v>
      </c>
    </row>
    <row r="49" spans="1:10" ht="45" customHeight="1" x14ac:dyDescent="0.25">
      <c r="A49" s="149" t="s">
        <v>293</v>
      </c>
      <c r="B49" s="120" t="s">
        <v>229</v>
      </c>
      <c r="C49" s="120" t="s">
        <v>288</v>
      </c>
      <c r="D49" s="150" t="s">
        <v>294</v>
      </c>
      <c r="E49" s="151" t="s">
        <v>227</v>
      </c>
      <c r="F49" s="122">
        <f>F50</f>
        <v>289.09999999999997</v>
      </c>
      <c r="G49" s="123"/>
      <c r="H49" s="123">
        <f t="shared" si="2"/>
        <v>289.09999999999997</v>
      </c>
      <c r="I49" s="130"/>
      <c r="J49" s="123">
        <f t="shared" si="3"/>
        <v>289.09999999999997</v>
      </c>
    </row>
    <row r="50" spans="1:10" ht="45" customHeight="1" x14ac:dyDescent="0.25">
      <c r="A50" s="119" t="s">
        <v>236</v>
      </c>
      <c r="B50" s="120" t="s">
        <v>229</v>
      </c>
      <c r="C50" s="120" t="s">
        <v>288</v>
      </c>
      <c r="D50" s="150" t="s">
        <v>294</v>
      </c>
      <c r="E50" s="151" t="s">
        <v>237</v>
      </c>
      <c r="F50" s="122">
        <f>F51+F52+F53</f>
        <v>289.09999999999997</v>
      </c>
      <c r="G50" s="123"/>
      <c r="H50" s="123">
        <f t="shared" si="2"/>
        <v>289.09999999999997</v>
      </c>
      <c r="I50" s="130"/>
      <c r="J50" s="123">
        <f t="shared" si="3"/>
        <v>289.09999999999997</v>
      </c>
    </row>
    <row r="51" spans="1:10" ht="42" customHeight="1" x14ac:dyDescent="0.25">
      <c r="A51" s="149" t="s">
        <v>295</v>
      </c>
      <c r="B51" s="120" t="s">
        <v>229</v>
      </c>
      <c r="C51" s="120" t="s">
        <v>288</v>
      </c>
      <c r="D51" s="150" t="s">
        <v>294</v>
      </c>
      <c r="E51" s="150">
        <v>121</v>
      </c>
      <c r="F51" s="122">
        <v>216.1</v>
      </c>
      <c r="G51" s="123"/>
      <c r="H51" s="123">
        <f t="shared" si="2"/>
        <v>216.1</v>
      </c>
      <c r="I51" s="130"/>
      <c r="J51" s="123">
        <f t="shared" si="3"/>
        <v>216.1</v>
      </c>
    </row>
    <row r="52" spans="1:10" ht="61.5" customHeight="1" x14ac:dyDescent="0.25">
      <c r="A52" s="149" t="s">
        <v>239</v>
      </c>
      <c r="B52" s="120" t="s">
        <v>229</v>
      </c>
      <c r="C52" s="120" t="s">
        <v>288</v>
      </c>
      <c r="D52" s="150" t="s">
        <v>294</v>
      </c>
      <c r="E52" s="150">
        <v>129</v>
      </c>
      <c r="F52" s="122">
        <v>65.3</v>
      </c>
      <c r="G52" s="123"/>
      <c r="H52" s="123">
        <f t="shared" si="2"/>
        <v>65.3</v>
      </c>
      <c r="I52" s="130"/>
      <c r="J52" s="123">
        <f t="shared" si="3"/>
        <v>65.3</v>
      </c>
    </row>
    <row r="53" spans="1:10" ht="44.25" customHeight="1" x14ac:dyDescent="0.25">
      <c r="A53" s="149" t="s">
        <v>249</v>
      </c>
      <c r="B53" s="120" t="s">
        <v>229</v>
      </c>
      <c r="C53" s="120" t="s">
        <v>288</v>
      </c>
      <c r="D53" s="150" t="s">
        <v>294</v>
      </c>
      <c r="E53" s="150">
        <v>244</v>
      </c>
      <c r="F53" s="122">
        <v>7.7</v>
      </c>
      <c r="G53" s="123"/>
      <c r="H53" s="123">
        <f t="shared" si="2"/>
        <v>7.7</v>
      </c>
      <c r="I53" s="130"/>
      <c r="J53" s="123">
        <f t="shared" si="3"/>
        <v>7.7</v>
      </c>
    </row>
    <row r="54" spans="1:10" ht="0.75" customHeight="1" x14ac:dyDescent="0.25">
      <c r="A54" s="114" t="s">
        <v>296</v>
      </c>
      <c r="B54" s="115" t="s">
        <v>288</v>
      </c>
      <c r="C54" s="115" t="s">
        <v>225</v>
      </c>
      <c r="D54" s="147" t="s">
        <v>226</v>
      </c>
      <c r="E54" s="115" t="s">
        <v>227</v>
      </c>
      <c r="F54" s="118">
        <f>F55</f>
        <v>5</v>
      </c>
      <c r="G54" s="152"/>
      <c r="H54" s="123">
        <f t="shared" si="2"/>
        <v>5</v>
      </c>
      <c r="I54" s="130"/>
      <c r="J54" s="104">
        <f t="shared" si="3"/>
        <v>5</v>
      </c>
    </row>
    <row r="55" spans="1:10" ht="51" customHeight="1" x14ac:dyDescent="0.25">
      <c r="A55" s="114" t="s">
        <v>297</v>
      </c>
      <c r="B55" s="115" t="s">
        <v>288</v>
      </c>
      <c r="C55" s="115" t="s">
        <v>298</v>
      </c>
      <c r="D55" s="147" t="s">
        <v>226</v>
      </c>
      <c r="E55" s="115" t="s">
        <v>227</v>
      </c>
      <c r="F55" s="118">
        <f>F56+F58</f>
        <v>5</v>
      </c>
      <c r="G55" s="152"/>
      <c r="H55" s="104">
        <f t="shared" si="2"/>
        <v>5</v>
      </c>
      <c r="I55" s="130"/>
      <c r="J55" s="104">
        <f t="shared" si="3"/>
        <v>5</v>
      </c>
    </row>
    <row r="56" spans="1:10" ht="60" hidden="1" customHeight="1" x14ac:dyDescent="0.25">
      <c r="A56" s="149" t="s">
        <v>299</v>
      </c>
      <c r="B56" s="120" t="s">
        <v>288</v>
      </c>
      <c r="C56" s="120" t="s">
        <v>298</v>
      </c>
      <c r="D56" s="150" t="s">
        <v>300</v>
      </c>
      <c r="E56" s="120" t="s">
        <v>227</v>
      </c>
      <c r="F56" s="122">
        <v>0</v>
      </c>
      <c r="G56" s="152"/>
      <c r="H56" s="130"/>
      <c r="I56" s="130"/>
      <c r="J56" s="130"/>
    </row>
    <row r="57" spans="1:10" ht="49.5" hidden="1" customHeight="1" x14ac:dyDescent="0.25">
      <c r="A57" s="149" t="s">
        <v>301</v>
      </c>
      <c r="B57" s="120" t="s">
        <v>288</v>
      </c>
      <c r="C57" s="120" t="s">
        <v>298</v>
      </c>
      <c r="D57" s="150" t="s">
        <v>300</v>
      </c>
      <c r="E57" s="120" t="s">
        <v>270</v>
      </c>
      <c r="F57" s="122">
        <v>0</v>
      </c>
      <c r="G57" s="152"/>
      <c r="H57" s="130"/>
      <c r="I57" s="130"/>
      <c r="J57" s="130"/>
    </row>
    <row r="58" spans="1:10" ht="0.75" customHeight="1" x14ac:dyDescent="0.25">
      <c r="A58" s="134" t="s">
        <v>302</v>
      </c>
      <c r="B58" s="120" t="s">
        <v>288</v>
      </c>
      <c r="C58" s="120" t="s">
        <v>298</v>
      </c>
      <c r="D58" s="150" t="s">
        <v>278</v>
      </c>
      <c r="E58" s="120" t="s">
        <v>227</v>
      </c>
      <c r="F58" s="122">
        <f>F59</f>
        <v>5</v>
      </c>
      <c r="G58" s="152"/>
      <c r="H58" s="123">
        <f>F58+G58</f>
        <v>5</v>
      </c>
      <c r="I58" s="130"/>
      <c r="J58" s="104">
        <f>H58+I58</f>
        <v>5</v>
      </c>
    </row>
    <row r="59" spans="1:10" ht="0.75" customHeight="1" x14ac:dyDescent="0.25">
      <c r="A59" s="134" t="s">
        <v>303</v>
      </c>
      <c r="B59" s="120" t="s">
        <v>288</v>
      </c>
      <c r="C59" s="120" t="s">
        <v>298</v>
      </c>
      <c r="D59" s="150" t="s">
        <v>254</v>
      </c>
      <c r="E59" s="120" t="s">
        <v>227</v>
      </c>
      <c r="F59" s="122">
        <f>F60</f>
        <v>5</v>
      </c>
      <c r="G59" s="123"/>
      <c r="H59" s="123">
        <f>F59+G59</f>
        <v>5</v>
      </c>
      <c r="I59" s="130"/>
      <c r="J59" s="104">
        <f>H59+I59</f>
        <v>5</v>
      </c>
    </row>
    <row r="60" spans="1:10" ht="1.5" hidden="1" customHeight="1" x14ac:dyDescent="0.25">
      <c r="A60" s="153" t="s">
        <v>304</v>
      </c>
      <c r="B60" s="120" t="s">
        <v>288</v>
      </c>
      <c r="C60" s="120" t="s">
        <v>298</v>
      </c>
      <c r="D60" s="150" t="s">
        <v>305</v>
      </c>
      <c r="E60" s="120" t="s">
        <v>227</v>
      </c>
      <c r="F60" s="122">
        <f>F61</f>
        <v>5</v>
      </c>
      <c r="G60" s="123"/>
      <c r="H60" s="130"/>
      <c r="I60" s="130"/>
      <c r="J60" s="130"/>
    </row>
    <row r="61" spans="1:10" ht="48.75" customHeight="1" x14ac:dyDescent="0.25">
      <c r="A61" s="134" t="s">
        <v>301</v>
      </c>
      <c r="B61" s="120" t="s">
        <v>288</v>
      </c>
      <c r="C61" s="120" t="s">
        <v>298</v>
      </c>
      <c r="D61" s="150" t="s">
        <v>305</v>
      </c>
      <c r="E61" s="120" t="s">
        <v>270</v>
      </c>
      <c r="F61" s="154">
        <v>5</v>
      </c>
      <c r="G61" s="123"/>
      <c r="H61" s="123">
        <f t="shared" ref="H61:H71" si="4">F61+G61</f>
        <v>5</v>
      </c>
      <c r="I61" s="130"/>
      <c r="J61" s="123">
        <f t="shared" ref="J61:J71" si="5">H61+I61</f>
        <v>5</v>
      </c>
    </row>
    <row r="62" spans="1:10" ht="78.75" x14ac:dyDescent="0.25">
      <c r="A62" s="155" t="s">
        <v>306</v>
      </c>
      <c r="B62" s="156" t="s">
        <v>288</v>
      </c>
      <c r="C62" s="157" t="s">
        <v>307</v>
      </c>
      <c r="D62" s="158" t="s">
        <v>308</v>
      </c>
      <c r="E62" s="159" t="s">
        <v>227</v>
      </c>
      <c r="F62" s="160">
        <f>F63</f>
        <v>5</v>
      </c>
      <c r="G62" s="123"/>
      <c r="H62" s="104">
        <f t="shared" si="4"/>
        <v>5</v>
      </c>
      <c r="I62" s="130"/>
      <c r="J62" s="104">
        <f t="shared" si="5"/>
        <v>5</v>
      </c>
    </row>
    <row r="63" spans="1:10" ht="56.65" customHeight="1" x14ac:dyDescent="0.25">
      <c r="A63" s="161" t="s">
        <v>309</v>
      </c>
      <c r="B63" s="162" t="s">
        <v>288</v>
      </c>
      <c r="C63" s="163" t="s">
        <v>307</v>
      </c>
      <c r="D63" s="164" t="s">
        <v>310</v>
      </c>
      <c r="E63" s="165" t="s">
        <v>227</v>
      </c>
      <c r="F63" s="166">
        <f>F64</f>
        <v>5</v>
      </c>
      <c r="G63" s="123"/>
      <c r="H63" s="123">
        <f t="shared" si="4"/>
        <v>5</v>
      </c>
      <c r="I63" s="130"/>
      <c r="J63" s="123">
        <f t="shared" si="5"/>
        <v>5</v>
      </c>
    </row>
    <row r="64" spans="1:10" ht="48.75" customHeight="1" x14ac:dyDescent="0.25">
      <c r="A64" s="161" t="s">
        <v>311</v>
      </c>
      <c r="B64" s="162" t="s">
        <v>288</v>
      </c>
      <c r="C64" s="163" t="s">
        <v>307</v>
      </c>
      <c r="D64" s="164" t="s">
        <v>312</v>
      </c>
      <c r="E64" s="165" t="s">
        <v>227</v>
      </c>
      <c r="F64" s="166">
        <f>F65</f>
        <v>5</v>
      </c>
      <c r="G64" s="123"/>
      <c r="H64" s="123">
        <f t="shared" si="4"/>
        <v>5</v>
      </c>
      <c r="I64" s="130"/>
      <c r="J64" s="123">
        <f t="shared" si="5"/>
        <v>5</v>
      </c>
    </row>
    <row r="65" spans="1:10" ht="48.75" customHeight="1" x14ac:dyDescent="0.25">
      <c r="A65" s="161" t="s">
        <v>313</v>
      </c>
      <c r="B65" s="162" t="s">
        <v>288</v>
      </c>
      <c r="C65" s="163" t="s">
        <v>307</v>
      </c>
      <c r="D65" s="164" t="s">
        <v>312</v>
      </c>
      <c r="E65" s="165" t="s">
        <v>314</v>
      </c>
      <c r="F65" s="166">
        <f>F66</f>
        <v>5</v>
      </c>
      <c r="G65" s="123"/>
      <c r="H65" s="123">
        <f t="shared" si="4"/>
        <v>5</v>
      </c>
      <c r="I65" s="130"/>
      <c r="J65" s="123">
        <f t="shared" si="5"/>
        <v>5</v>
      </c>
    </row>
    <row r="66" spans="1:10" ht="48.75" customHeight="1" x14ac:dyDescent="0.25">
      <c r="A66" s="161" t="s">
        <v>315</v>
      </c>
      <c r="B66" s="162" t="s">
        <v>288</v>
      </c>
      <c r="C66" s="163" t="s">
        <v>307</v>
      </c>
      <c r="D66" s="164" t="s">
        <v>312</v>
      </c>
      <c r="E66" s="165" t="s">
        <v>316</v>
      </c>
      <c r="F66" s="166">
        <v>5</v>
      </c>
      <c r="G66" s="123"/>
      <c r="H66" s="123">
        <f t="shared" si="4"/>
        <v>5</v>
      </c>
      <c r="I66" s="130"/>
      <c r="J66" s="123">
        <f t="shared" si="5"/>
        <v>5</v>
      </c>
    </row>
    <row r="67" spans="1:10" ht="30.75" customHeight="1" x14ac:dyDescent="0.25">
      <c r="A67" s="167" t="s">
        <v>317</v>
      </c>
      <c r="B67" s="115" t="s">
        <v>241</v>
      </c>
      <c r="C67" s="115" t="s">
        <v>225</v>
      </c>
      <c r="D67" s="147" t="s">
        <v>226</v>
      </c>
      <c r="E67" s="115" t="s">
        <v>227</v>
      </c>
      <c r="F67" s="116">
        <f>F68</f>
        <v>350</v>
      </c>
      <c r="G67" s="152"/>
      <c r="H67" s="104">
        <f t="shared" si="4"/>
        <v>350</v>
      </c>
      <c r="I67" s="130"/>
      <c r="J67" s="104">
        <f t="shared" si="5"/>
        <v>350</v>
      </c>
    </row>
    <row r="68" spans="1:10" ht="28.5" customHeight="1" x14ac:dyDescent="0.25">
      <c r="A68" s="114" t="s">
        <v>318</v>
      </c>
      <c r="B68" s="115" t="s">
        <v>241</v>
      </c>
      <c r="C68" s="115" t="s">
        <v>298</v>
      </c>
      <c r="D68" s="115" t="s">
        <v>226</v>
      </c>
      <c r="E68" s="115" t="s">
        <v>227</v>
      </c>
      <c r="F68" s="116">
        <f>F69</f>
        <v>350</v>
      </c>
      <c r="G68" s="152"/>
      <c r="H68" s="104">
        <f t="shared" si="4"/>
        <v>350</v>
      </c>
      <c r="I68" s="130"/>
      <c r="J68" s="104">
        <f t="shared" si="5"/>
        <v>350</v>
      </c>
    </row>
    <row r="69" spans="1:10" ht="91.5" customHeight="1" x14ac:dyDescent="0.25">
      <c r="A69" s="114" t="s">
        <v>319</v>
      </c>
      <c r="B69" s="115" t="s">
        <v>241</v>
      </c>
      <c r="C69" s="115" t="s">
        <v>298</v>
      </c>
      <c r="D69" s="115" t="s">
        <v>320</v>
      </c>
      <c r="E69" s="115" t="s">
        <v>227</v>
      </c>
      <c r="F69" s="116">
        <f>F70</f>
        <v>350</v>
      </c>
      <c r="G69" s="123"/>
      <c r="H69" s="104">
        <f t="shared" si="4"/>
        <v>350</v>
      </c>
      <c r="I69" s="130"/>
      <c r="J69" s="104">
        <f t="shared" si="5"/>
        <v>350</v>
      </c>
    </row>
    <row r="70" spans="1:10" ht="39" customHeight="1" x14ac:dyDescent="0.25">
      <c r="A70" s="119" t="s">
        <v>321</v>
      </c>
      <c r="B70" s="168" t="s">
        <v>241</v>
      </c>
      <c r="C70" s="168" t="s">
        <v>298</v>
      </c>
      <c r="D70" s="139" t="s">
        <v>322</v>
      </c>
      <c r="E70" s="168" t="s">
        <v>227</v>
      </c>
      <c r="F70" s="122">
        <f>F71</f>
        <v>350</v>
      </c>
      <c r="G70" s="123"/>
      <c r="H70" s="123">
        <f t="shared" si="4"/>
        <v>350</v>
      </c>
      <c r="I70" s="130"/>
      <c r="J70" s="123">
        <f t="shared" si="5"/>
        <v>350</v>
      </c>
    </row>
    <row r="71" spans="1:10" ht="39.75" customHeight="1" x14ac:dyDescent="0.25">
      <c r="A71" s="119" t="s">
        <v>323</v>
      </c>
      <c r="B71" s="168" t="s">
        <v>241</v>
      </c>
      <c r="C71" s="168" t="s">
        <v>298</v>
      </c>
      <c r="D71" s="139" t="s">
        <v>324</v>
      </c>
      <c r="E71" s="168" t="s">
        <v>227</v>
      </c>
      <c r="F71" s="122">
        <f>F72+F74+F76+F78</f>
        <v>350</v>
      </c>
      <c r="G71" s="123"/>
      <c r="H71" s="123">
        <f t="shared" si="4"/>
        <v>350</v>
      </c>
      <c r="I71" s="130"/>
      <c r="J71" s="123">
        <f t="shared" si="5"/>
        <v>350</v>
      </c>
    </row>
    <row r="72" spans="1:10" ht="31.5" hidden="1" x14ac:dyDescent="0.25">
      <c r="A72" s="119" t="s">
        <v>325</v>
      </c>
      <c r="B72" s="168" t="s">
        <v>241</v>
      </c>
      <c r="C72" s="168" t="s">
        <v>298</v>
      </c>
      <c r="D72" s="139" t="s">
        <v>326</v>
      </c>
      <c r="E72" s="168" t="s">
        <v>227</v>
      </c>
      <c r="F72" s="122">
        <f>F73</f>
        <v>0</v>
      </c>
      <c r="G72" s="123"/>
      <c r="H72" s="130"/>
      <c r="I72" s="130"/>
      <c r="J72" s="130"/>
    </row>
    <row r="73" spans="1:10" ht="41.25" hidden="1" customHeight="1" x14ac:dyDescent="0.25">
      <c r="A73" s="119" t="s">
        <v>301</v>
      </c>
      <c r="B73" s="168" t="s">
        <v>241</v>
      </c>
      <c r="C73" s="168" t="s">
        <v>298</v>
      </c>
      <c r="D73" s="139" t="s">
        <v>326</v>
      </c>
      <c r="E73" s="139">
        <v>244</v>
      </c>
      <c r="F73" s="122">
        <v>0</v>
      </c>
      <c r="G73" s="123"/>
      <c r="H73" s="130"/>
      <c r="I73" s="130"/>
      <c r="J73" s="130"/>
    </row>
    <row r="74" spans="1:10" ht="40.5" hidden="1" customHeight="1" x14ac:dyDescent="0.25">
      <c r="A74" s="119" t="s">
        <v>327</v>
      </c>
      <c r="B74" s="168" t="s">
        <v>241</v>
      </c>
      <c r="C74" s="168" t="s">
        <v>298</v>
      </c>
      <c r="D74" s="139" t="s">
        <v>328</v>
      </c>
      <c r="E74" s="168" t="s">
        <v>227</v>
      </c>
      <c r="F74" s="122">
        <f>F75</f>
        <v>0</v>
      </c>
      <c r="G74" s="123"/>
      <c r="H74" s="130"/>
      <c r="I74" s="130"/>
      <c r="J74" s="130"/>
    </row>
    <row r="75" spans="1:10" ht="39" hidden="1" customHeight="1" x14ac:dyDescent="0.25">
      <c r="A75" s="119" t="s">
        <v>301</v>
      </c>
      <c r="B75" s="168" t="s">
        <v>241</v>
      </c>
      <c r="C75" s="168" t="s">
        <v>298</v>
      </c>
      <c r="D75" s="139" t="s">
        <v>328</v>
      </c>
      <c r="E75" s="139">
        <v>244</v>
      </c>
      <c r="F75" s="122">
        <v>0</v>
      </c>
      <c r="G75" s="123"/>
      <c r="H75" s="130"/>
      <c r="I75" s="130"/>
      <c r="J75" s="130"/>
    </row>
    <row r="76" spans="1:10" ht="31.5" hidden="1" x14ac:dyDescent="0.25">
      <c r="A76" s="119" t="s">
        <v>329</v>
      </c>
      <c r="B76" s="168" t="s">
        <v>241</v>
      </c>
      <c r="C76" s="168" t="s">
        <v>298</v>
      </c>
      <c r="D76" s="139" t="s">
        <v>330</v>
      </c>
      <c r="E76" s="168" t="s">
        <v>227</v>
      </c>
      <c r="F76" s="122">
        <f>F77</f>
        <v>0</v>
      </c>
      <c r="G76" s="123"/>
      <c r="H76" s="130"/>
      <c r="I76" s="130"/>
      <c r="J76" s="130"/>
    </row>
    <row r="77" spans="1:10" ht="39.75" hidden="1" customHeight="1" x14ac:dyDescent="0.25">
      <c r="A77" s="119" t="s">
        <v>301</v>
      </c>
      <c r="B77" s="168" t="s">
        <v>241</v>
      </c>
      <c r="C77" s="168" t="s">
        <v>298</v>
      </c>
      <c r="D77" s="139" t="s">
        <v>331</v>
      </c>
      <c r="E77" s="139">
        <v>244</v>
      </c>
      <c r="F77" s="122">
        <v>0</v>
      </c>
      <c r="G77" s="130"/>
      <c r="H77" s="130"/>
      <c r="I77" s="130"/>
      <c r="J77" s="130"/>
    </row>
    <row r="78" spans="1:10" ht="27" customHeight="1" x14ac:dyDescent="0.25">
      <c r="A78" s="149" t="s">
        <v>332</v>
      </c>
      <c r="B78" s="168" t="s">
        <v>241</v>
      </c>
      <c r="C78" s="168" t="s">
        <v>298</v>
      </c>
      <c r="D78" s="169" t="s">
        <v>333</v>
      </c>
      <c r="E78" s="168" t="s">
        <v>227</v>
      </c>
      <c r="F78" s="122">
        <f>F79</f>
        <v>350</v>
      </c>
      <c r="G78" s="130"/>
      <c r="H78" s="123">
        <f t="shared" ref="H78:H89" si="6">F78+G78</f>
        <v>350</v>
      </c>
      <c r="I78" s="130"/>
      <c r="J78" s="123">
        <f t="shared" ref="J78:J89" si="7">H78+I78</f>
        <v>350</v>
      </c>
    </row>
    <row r="79" spans="1:10" ht="37.5" customHeight="1" x14ac:dyDescent="0.25">
      <c r="A79" s="119" t="s">
        <v>301</v>
      </c>
      <c r="B79" s="168" t="s">
        <v>241</v>
      </c>
      <c r="C79" s="168" t="s">
        <v>298</v>
      </c>
      <c r="D79" s="139" t="s">
        <v>333</v>
      </c>
      <c r="E79" s="168" t="s">
        <v>270</v>
      </c>
      <c r="F79" s="122">
        <v>350</v>
      </c>
      <c r="G79" s="130"/>
      <c r="H79" s="123">
        <f t="shared" si="6"/>
        <v>350</v>
      </c>
      <c r="I79" s="130"/>
      <c r="J79" s="123">
        <f t="shared" si="7"/>
        <v>350</v>
      </c>
    </row>
    <row r="80" spans="1:10" ht="28.5" customHeight="1" x14ac:dyDescent="0.25">
      <c r="A80" s="146" t="s">
        <v>334</v>
      </c>
      <c r="B80" s="170" t="s">
        <v>241</v>
      </c>
      <c r="C80" s="170">
        <v>12</v>
      </c>
      <c r="D80" s="137" t="s">
        <v>254</v>
      </c>
      <c r="E80" s="170" t="s">
        <v>227</v>
      </c>
      <c r="F80" s="118">
        <f>F81</f>
        <v>105</v>
      </c>
      <c r="G80" s="130"/>
      <c r="H80" s="104">
        <f t="shared" si="6"/>
        <v>105</v>
      </c>
      <c r="I80" s="130"/>
      <c r="J80" s="104">
        <f t="shared" si="7"/>
        <v>105</v>
      </c>
    </row>
    <row r="81" spans="1:10" ht="30" customHeight="1" x14ac:dyDescent="0.25">
      <c r="A81" s="119" t="s">
        <v>335</v>
      </c>
      <c r="B81" s="168" t="s">
        <v>241</v>
      </c>
      <c r="C81" s="168">
        <v>12</v>
      </c>
      <c r="D81" s="169" t="s">
        <v>336</v>
      </c>
      <c r="E81" s="168" t="s">
        <v>227</v>
      </c>
      <c r="F81" s="122">
        <f>F82</f>
        <v>105</v>
      </c>
      <c r="G81" s="130"/>
      <c r="H81" s="123">
        <f t="shared" si="6"/>
        <v>105</v>
      </c>
      <c r="I81" s="130"/>
      <c r="J81" s="123">
        <f t="shared" si="7"/>
        <v>105</v>
      </c>
    </row>
    <row r="82" spans="1:10" ht="48" customHeight="1" x14ac:dyDescent="0.25">
      <c r="A82" s="119" t="s">
        <v>301</v>
      </c>
      <c r="B82" s="168" t="s">
        <v>241</v>
      </c>
      <c r="C82" s="168">
        <v>12</v>
      </c>
      <c r="D82" s="139" t="s">
        <v>337</v>
      </c>
      <c r="E82" s="139">
        <v>244</v>
      </c>
      <c r="F82" s="122">
        <v>105</v>
      </c>
      <c r="G82" s="130"/>
      <c r="H82" s="123">
        <f t="shared" si="6"/>
        <v>105</v>
      </c>
      <c r="I82" s="130"/>
      <c r="J82" s="123">
        <f t="shared" si="7"/>
        <v>105</v>
      </c>
    </row>
    <row r="83" spans="1:10" ht="27" customHeight="1" x14ac:dyDescent="0.25">
      <c r="A83" s="117" t="s">
        <v>338</v>
      </c>
      <c r="B83" s="170" t="s">
        <v>339</v>
      </c>
      <c r="C83" s="170" t="s">
        <v>225</v>
      </c>
      <c r="D83" s="137" t="s">
        <v>226</v>
      </c>
      <c r="E83" s="170" t="s">
        <v>227</v>
      </c>
      <c r="F83" s="118">
        <f>F84+F91</f>
        <v>3046</v>
      </c>
      <c r="G83" s="130"/>
      <c r="H83" s="104">
        <f t="shared" si="6"/>
        <v>3046</v>
      </c>
      <c r="I83" s="105">
        <f>I91</f>
        <v>986.3</v>
      </c>
      <c r="J83" s="104">
        <f t="shared" si="7"/>
        <v>4032.3</v>
      </c>
    </row>
    <row r="84" spans="1:10" ht="28.5" customHeight="1" x14ac:dyDescent="0.25">
      <c r="A84" s="117" t="s">
        <v>340</v>
      </c>
      <c r="B84" s="170" t="s">
        <v>339</v>
      </c>
      <c r="C84" s="170" t="s">
        <v>229</v>
      </c>
      <c r="D84" s="137" t="s">
        <v>226</v>
      </c>
      <c r="E84" s="170" t="s">
        <v>227</v>
      </c>
      <c r="F84" s="118">
        <f>F85</f>
        <v>440</v>
      </c>
      <c r="G84" s="130"/>
      <c r="H84" s="104">
        <f t="shared" si="6"/>
        <v>440</v>
      </c>
      <c r="I84" s="105"/>
      <c r="J84" s="104">
        <f t="shared" si="7"/>
        <v>440</v>
      </c>
    </row>
    <row r="85" spans="1:10" ht="63" x14ac:dyDescent="0.25">
      <c r="A85" s="114" t="s">
        <v>341</v>
      </c>
      <c r="B85" s="115" t="s">
        <v>339</v>
      </c>
      <c r="C85" s="115" t="s">
        <v>229</v>
      </c>
      <c r="D85" s="115" t="s">
        <v>342</v>
      </c>
      <c r="E85" s="115" t="s">
        <v>227</v>
      </c>
      <c r="F85" s="116">
        <f>F86</f>
        <v>440</v>
      </c>
      <c r="G85" s="130"/>
      <c r="H85" s="104">
        <f t="shared" si="6"/>
        <v>440</v>
      </c>
      <c r="I85" s="105"/>
      <c r="J85" s="104">
        <f t="shared" si="7"/>
        <v>440</v>
      </c>
    </row>
    <row r="86" spans="1:10" ht="63" x14ac:dyDescent="0.25">
      <c r="A86" s="119" t="s">
        <v>343</v>
      </c>
      <c r="B86" s="168" t="s">
        <v>339</v>
      </c>
      <c r="C86" s="168" t="s">
        <v>229</v>
      </c>
      <c r="D86" s="139" t="s">
        <v>344</v>
      </c>
      <c r="E86" s="168" t="s">
        <v>227</v>
      </c>
      <c r="F86" s="122">
        <f>F87</f>
        <v>440</v>
      </c>
      <c r="G86" s="130"/>
      <c r="H86" s="123">
        <f t="shared" si="6"/>
        <v>440</v>
      </c>
      <c r="I86" s="130"/>
      <c r="J86" s="123">
        <f t="shared" si="7"/>
        <v>440</v>
      </c>
    </row>
    <row r="87" spans="1:10" ht="63" x14ac:dyDescent="0.25">
      <c r="A87" s="119" t="s">
        <v>345</v>
      </c>
      <c r="B87" s="168" t="s">
        <v>339</v>
      </c>
      <c r="C87" s="168" t="s">
        <v>229</v>
      </c>
      <c r="D87" s="139" t="s">
        <v>346</v>
      </c>
      <c r="E87" s="168" t="s">
        <v>227</v>
      </c>
      <c r="F87" s="122">
        <f>F88</f>
        <v>440</v>
      </c>
      <c r="G87" s="130"/>
      <c r="H87" s="123">
        <f t="shared" si="6"/>
        <v>440</v>
      </c>
      <c r="I87" s="130"/>
      <c r="J87" s="123">
        <f t="shared" si="7"/>
        <v>440</v>
      </c>
    </row>
    <row r="88" spans="1:10" ht="47.25" x14ac:dyDescent="0.25">
      <c r="A88" s="119" t="s">
        <v>347</v>
      </c>
      <c r="B88" s="168" t="s">
        <v>339</v>
      </c>
      <c r="C88" s="168" t="s">
        <v>229</v>
      </c>
      <c r="D88" s="139" t="s">
        <v>348</v>
      </c>
      <c r="E88" s="168" t="s">
        <v>227</v>
      </c>
      <c r="F88" s="122">
        <f>F89+F90</f>
        <v>440</v>
      </c>
      <c r="G88" s="130"/>
      <c r="H88" s="123">
        <f t="shared" si="6"/>
        <v>440</v>
      </c>
      <c r="I88" s="130"/>
      <c r="J88" s="123">
        <f t="shared" si="7"/>
        <v>440</v>
      </c>
    </row>
    <row r="89" spans="1:10" ht="31.5" x14ac:dyDescent="0.25">
      <c r="A89" s="119" t="s">
        <v>301</v>
      </c>
      <c r="B89" s="168" t="s">
        <v>339</v>
      </c>
      <c r="C89" s="168" t="s">
        <v>229</v>
      </c>
      <c r="D89" s="139" t="s">
        <v>348</v>
      </c>
      <c r="E89" s="139">
        <v>244</v>
      </c>
      <c r="F89" s="122">
        <v>440</v>
      </c>
      <c r="G89" s="130"/>
      <c r="H89" s="123">
        <f t="shared" si="6"/>
        <v>440</v>
      </c>
      <c r="I89" s="130"/>
      <c r="J89" s="123">
        <f t="shared" si="7"/>
        <v>440</v>
      </c>
    </row>
    <row r="90" spans="1:10" ht="59.25" hidden="1" customHeight="1" x14ac:dyDescent="0.25">
      <c r="A90" s="119" t="s">
        <v>349</v>
      </c>
      <c r="B90" s="168" t="s">
        <v>339</v>
      </c>
      <c r="C90" s="168" t="s">
        <v>229</v>
      </c>
      <c r="D90" s="139" t="s">
        <v>348</v>
      </c>
      <c r="E90" s="139">
        <v>810</v>
      </c>
      <c r="F90" s="122"/>
      <c r="G90" s="130"/>
      <c r="H90" s="130"/>
      <c r="I90" s="130"/>
      <c r="J90" s="130"/>
    </row>
    <row r="91" spans="1:10" ht="20.25" customHeight="1" x14ac:dyDescent="0.25">
      <c r="A91" s="117" t="s">
        <v>350</v>
      </c>
      <c r="B91" s="170" t="s">
        <v>339</v>
      </c>
      <c r="C91" s="170" t="s">
        <v>288</v>
      </c>
      <c r="D91" s="137" t="s">
        <v>226</v>
      </c>
      <c r="E91" s="170" t="s">
        <v>227</v>
      </c>
      <c r="F91" s="118">
        <f>F92+F115</f>
        <v>2606</v>
      </c>
      <c r="G91" s="130"/>
      <c r="H91" s="104">
        <f t="shared" ref="H91:H97" si="8">F91+G91</f>
        <v>2606</v>
      </c>
      <c r="I91" s="105">
        <f>I115</f>
        <v>986.3</v>
      </c>
      <c r="J91" s="104">
        <f t="shared" ref="J91:J97" si="9">H91+I91</f>
        <v>3592.3</v>
      </c>
    </row>
    <row r="92" spans="1:10" ht="75" customHeight="1" x14ac:dyDescent="0.25">
      <c r="A92" s="171" t="s">
        <v>351</v>
      </c>
      <c r="B92" s="115" t="s">
        <v>339</v>
      </c>
      <c r="C92" s="115" t="s">
        <v>288</v>
      </c>
      <c r="D92" s="115" t="s">
        <v>342</v>
      </c>
      <c r="E92" s="115" t="s">
        <v>227</v>
      </c>
      <c r="F92" s="116">
        <f>F93+F102</f>
        <v>206</v>
      </c>
      <c r="G92" s="130">
        <f>G93+G96</f>
        <v>184</v>
      </c>
      <c r="H92" s="104">
        <f t="shared" si="8"/>
        <v>390</v>
      </c>
      <c r="I92" s="105"/>
      <c r="J92" s="104">
        <f t="shared" si="9"/>
        <v>390</v>
      </c>
    </row>
    <row r="93" spans="1:10" ht="47.25" x14ac:dyDescent="0.25">
      <c r="A93" s="119" t="s">
        <v>352</v>
      </c>
      <c r="B93" s="168" t="s">
        <v>339</v>
      </c>
      <c r="C93" s="168" t="s">
        <v>288</v>
      </c>
      <c r="D93" s="139" t="s">
        <v>353</v>
      </c>
      <c r="E93" s="168" t="s">
        <v>227</v>
      </c>
      <c r="F93" s="122">
        <f>F94</f>
        <v>206</v>
      </c>
      <c r="G93" s="123">
        <f>G94</f>
        <v>72.400000000000006</v>
      </c>
      <c r="H93" s="123">
        <f t="shared" si="8"/>
        <v>278.39999999999998</v>
      </c>
      <c r="I93" s="130"/>
      <c r="J93" s="123">
        <f t="shared" si="9"/>
        <v>278.39999999999998</v>
      </c>
    </row>
    <row r="94" spans="1:10" ht="31.5" x14ac:dyDescent="0.25">
      <c r="A94" s="119" t="s">
        <v>354</v>
      </c>
      <c r="B94" s="168" t="s">
        <v>339</v>
      </c>
      <c r="C94" s="168" t="s">
        <v>288</v>
      </c>
      <c r="D94" s="139" t="s">
        <v>355</v>
      </c>
      <c r="E94" s="168" t="s">
        <v>227</v>
      </c>
      <c r="F94" s="122">
        <f>F95</f>
        <v>206</v>
      </c>
      <c r="G94" s="123">
        <f>G95</f>
        <v>72.400000000000006</v>
      </c>
      <c r="H94" s="123">
        <f t="shared" si="8"/>
        <v>278.39999999999998</v>
      </c>
      <c r="I94" s="130"/>
      <c r="J94" s="123">
        <f t="shared" si="9"/>
        <v>278.39999999999998</v>
      </c>
    </row>
    <row r="95" spans="1:10" ht="31.5" x14ac:dyDescent="0.25">
      <c r="A95" s="119" t="s">
        <v>356</v>
      </c>
      <c r="B95" s="168" t="s">
        <v>339</v>
      </c>
      <c r="C95" s="168" t="s">
        <v>288</v>
      </c>
      <c r="D95" s="139" t="s">
        <v>357</v>
      </c>
      <c r="E95" s="168" t="s">
        <v>227</v>
      </c>
      <c r="F95" s="122">
        <f>F97</f>
        <v>206</v>
      </c>
      <c r="G95" s="123">
        <f>G97</f>
        <v>72.400000000000006</v>
      </c>
      <c r="H95" s="123">
        <f t="shared" si="8"/>
        <v>278.39999999999998</v>
      </c>
      <c r="I95" s="130"/>
      <c r="J95" s="123">
        <f t="shared" si="9"/>
        <v>278.39999999999998</v>
      </c>
    </row>
    <row r="96" spans="1:10" ht="15.75" x14ac:dyDescent="0.25">
      <c r="A96" s="119" t="s">
        <v>358</v>
      </c>
      <c r="B96" s="168" t="s">
        <v>339</v>
      </c>
      <c r="C96" s="168" t="s">
        <v>288</v>
      </c>
      <c r="D96" s="139" t="s">
        <v>359</v>
      </c>
      <c r="E96" s="139">
        <v>244</v>
      </c>
      <c r="F96" s="122">
        <v>0</v>
      </c>
      <c r="G96" s="123">
        <v>111.6</v>
      </c>
      <c r="H96" s="123">
        <f t="shared" si="8"/>
        <v>111.6</v>
      </c>
      <c r="I96" s="130"/>
      <c r="J96" s="123">
        <f t="shared" si="9"/>
        <v>111.6</v>
      </c>
    </row>
    <row r="97" spans="1:10" ht="34.5" customHeight="1" x14ac:dyDescent="0.25">
      <c r="A97" s="119" t="s">
        <v>301</v>
      </c>
      <c r="B97" s="168" t="s">
        <v>339</v>
      </c>
      <c r="C97" s="168" t="s">
        <v>288</v>
      </c>
      <c r="D97" s="139" t="s">
        <v>357</v>
      </c>
      <c r="E97" s="139">
        <v>247</v>
      </c>
      <c r="F97" s="122">
        <v>206</v>
      </c>
      <c r="G97" s="123">
        <v>72.400000000000006</v>
      </c>
      <c r="H97" s="123">
        <f t="shared" si="8"/>
        <v>278.39999999999998</v>
      </c>
      <c r="I97" s="130"/>
      <c r="J97" s="123">
        <f t="shared" si="9"/>
        <v>278.39999999999998</v>
      </c>
    </row>
    <row r="98" spans="1:10" ht="31.5" hidden="1" x14ac:dyDescent="0.25">
      <c r="A98" s="119" t="s">
        <v>360</v>
      </c>
      <c r="B98" s="168" t="s">
        <v>339</v>
      </c>
      <c r="C98" s="168" t="s">
        <v>288</v>
      </c>
      <c r="D98" s="139" t="s">
        <v>361</v>
      </c>
      <c r="E98" s="168" t="s">
        <v>227</v>
      </c>
      <c r="F98" s="122">
        <f>F99</f>
        <v>0</v>
      </c>
      <c r="G98" s="123"/>
      <c r="H98" s="123"/>
      <c r="I98" s="130"/>
      <c r="J98" s="130"/>
    </row>
    <row r="99" spans="1:10" ht="31.5" hidden="1" x14ac:dyDescent="0.25">
      <c r="A99" s="119" t="s">
        <v>362</v>
      </c>
      <c r="B99" s="168" t="s">
        <v>339</v>
      </c>
      <c r="C99" s="168" t="s">
        <v>288</v>
      </c>
      <c r="D99" s="139" t="s">
        <v>363</v>
      </c>
      <c r="E99" s="168" t="s">
        <v>227</v>
      </c>
      <c r="F99" s="122">
        <f>F100</f>
        <v>0</v>
      </c>
      <c r="G99" s="123"/>
      <c r="H99" s="123"/>
      <c r="I99" s="130"/>
      <c r="J99" s="130"/>
    </row>
    <row r="100" spans="1:10" ht="15.75" hidden="1" x14ac:dyDescent="0.25">
      <c r="A100" s="119" t="s">
        <v>364</v>
      </c>
      <c r="B100" s="168" t="s">
        <v>339</v>
      </c>
      <c r="C100" s="168" t="s">
        <v>288</v>
      </c>
      <c r="D100" s="139" t="s">
        <v>365</v>
      </c>
      <c r="E100" s="168" t="s">
        <v>227</v>
      </c>
      <c r="F100" s="122">
        <f>F101</f>
        <v>0</v>
      </c>
      <c r="G100" s="123"/>
      <c r="H100" s="123"/>
      <c r="I100" s="130"/>
      <c r="J100" s="130"/>
    </row>
    <row r="101" spans="1:10" ht="31.5" hidden="1" x14ac:dyDescent="0.25">
      <c r="A101" s="119" t="s">
        <v>301</v>
      </c>
      <c r="B101" s="168" t="s">
        <v>339</v>
      </c>
      <c r="C101" s="168" t="s">
        <v>288</v>
      </c>
      <c r="D101" s="139" t="s">
        <v>365</v>
      </c>
      <c r="E101" s="139">
        <v>244</v>
      </c>
      <c r="F101" s="122"/>
      <c r="G101" s="123"/>
      <c r="H101" s="123"/>
      <c r="I101" s="130"/>
      <c r="J101" s="130"/>
    </row>
    <row r="102" spans="1:10" ht="31.5" hidden="1" x14ac:dyDescent="0.25">
      <c r="A102" s="119" t="s">
        <v>366</v>
      </c>
      <c r="B102" s="168" t="s">
        <v>339</v>
      </c>
      <c r="C102" s="168" t="s">
        <v>288</v>
      </c>
      <c r="D102" s="139" t="s">
        <v>367</v>
      </c>
      <c r="E102" s="168" t="s">
        <v>227</v>
      </c>
      <c r="F102" s="122">
        <f>F103</f>
        <v>0</v>
      </c>
      <c r="G102" s="123"/>
      <c r="H102" s="123"/>
      <c r="I102" s="130"/>
      <c r="J102" s="130"/>
    </row>
    <row r="103" spans="1:10" ht="47.25" hidden="1" x14ac:dyDescent="0.25">
      <c r="A103" s="119" t="s">
        <v>368</v>
      </c>
      <c r="B103" s="168" t="s">
        <v>339</v>
      </c>
      <c r="C103" s="168" t="s">
        <v>288</v>
      </c>
      <c r="D103" s="139" t="s">
        <v>369</v>
      </c>
      <c r="E103" s="168" t="s">
        <v>227</v>
      </c>
      <c r="F103" s="122">
        <f>F106+F108+F110</f>
        <v>0</v>
      </c>
      <c r="G103" s="123"/>
      <c r="H103" s="123"/>
      <c r="I103" s="130"/>
      <c r="J103" s="130"/>
    </row>
    <row r="104" spans="1:10" ht="24" hidden="1" customHeight="1" x14ac:dyDescent="0.25">
      <c r="A104" s="119" t="s">
        <v>370</v>
      </c>
      <c r="B104" s="168" t="s">
        <v>339</v>
      </c>
      <c r="C104" s="168" t="s">
        <v>288</v>
      </c>
      <c r="D104" s="139" t="s">
        <v>371</v>
      </c>
      <c r="E104" s="168" t="s">
        <v>227</v>
      </c>
      <c r="F104" s="122"/>
      <c r="G104" s="123"/>
      <c r="H104" s="123"/>
      <c r="I104" s="130"/>
      <c r="J104" s="130"/>
    </row>
    <row r="105" spans="1:10" ht="42" hidden="1" customHeight="1" x14ac:dyDescent="0.25">
      <c r="A105" s="119" t="s">
        <v>301</v>
      </c>
      <c r="B105" s="168" t="s">
        <v>339</v>
      </c>
      <c r="C105" s="168" t="s">
        <v>288</v>
      </c>
      <c r="D105" s="139" t="s">
        <v>371</v>
      </c>
      <c r="E105" s="168" t="s">
        <v>270</v>
      </c>
      <c r="F105" s="122"/>
      <c r="G105" s="123"/>
      <c r="H105" s="123"/>
      <c r="I105" s="130"/>
      <c r="J105" s="130"/>
    </row>
    <row r="106" spans="1:10" ht="31.5" hidden="1" customHeight="1" x14ac:dyDescent="0.25">
      <c r="A106" s="119" t="s">
        <v>372</v>
      </c>
      <c r="B106" s="168" t="s">
        <v>339</v>
      </c>
      <c r="C106" s="168" t="s">
        <v>288</v>
      </c>
      <c r="D106" s="139" t="s">
        <v>373</v>
      </c>
      <c r="E106" s="168" t="s">
        <v>227</v>
      </c>
      <c r="F106" s="122">
        <f>F107</f>
        <v>0</v>
      </c>
      <c r="G106" s="123"/>
      <c r="H106" s="123"/>
      <c r="I106" s="130"/>
      <c r="J106" s="130"/>
    </row>
    <row r="107" spans="1:10" ht="39.75" hidden="1" customHeight="1" x14ac:dyDescent="0.25">
      <c r="A107" s="119" t="s">
        <v>301</v>
      </c>
      <c r="B107" s="168" t="s">
        <v>339</v>
      </c>
      <c r="C107" s="168" t="s">
        <v>288</v>
      </c>
      <c r="D107" s="139" t="s">
        <v>373</v>
      </c>
      <c r="E107" s="139">
        <v>244</v>
      </c>
      <c r="F107" s="122">
        <v>0</v>
      </c>
      <c r="G107" s="123"/>
      <c r="H107" s="123"/>
      <c r="I107" s="130"/>
      <c r="J107" s="130"/>
    </row>
    <row r="108" spans="1:10" ht="46.5" hidden="1" customHeight="1" x14ac:dyDescent="0.25">
      <c r="A108" s="119" t="s">
        <v>374</v>
      </c>
      <c r="B108" s="168" t="s">
        <v>339</v>
      </c>
      <c r="C108" s="168" t="s">
        <v>288</v>
      </c>
      <c r="D108" s="139" t="s">
        <v>375</v>
      </c>
      <c r="E108" s="168" t="s">
        <v>227</v>
      </c>
      <c r="F108" s="122">
        <f>F109</f>
        <v>0</v>
      </c>
      <c r="G108" s="123"/>
      <c r="H108" s="123"/>
      <c r="I108" s="130"/>
      <c r="J108" s="130"/>
    </row>
    <row r="109" spans="1:10" ht="42" hidden="1" customHeight="1" x14ac:dyDescent="0.25">
      <c r="A109" s="119" t="s">
        <v>301</v>
      </c>
      <c r="B109" s="168" t="s">
        <v>339</v>
      </c>
      <c r="C109" s="168" t="s">
        <v>288</v>
      </c>
      <c r="D109" s="139" t="s">
        <v>375</v>
      </c>
      <c r="E109" s="139">
        <v>244</v>
      </c>
      <c r="F109" s="122">
        <v>0</v>
      </c>
      <c r="G109" s="123"/>
      <c r="H109" s="123"/>
      <c r="I109" s="130"/>
      <c r="J109" s="130"/>
    </row>
    <row r="110" spans="1:10" ht="31.5" hidden="1" x14ac:dyDescent="0.25">
      <c r="A110" s="119" t="s">
        <v>376</v>
      </c>
      <c r="B110" s="168" t="s">
        <v>339</v>
      </c>
      <c r="C110" s="168" t="s">
        <v>288</v>
      </c>
      <c r="D110" s="139" t="s">
        <v>377</v>
      </c>
      <c r="E110" s="168" t="s">
        <v>227</v>
      </c>
      <c r="F110" s="122">
        <f>F111</f>
        <v>0</v>
      </c>
      <c r="G110" s="130"/>
      <c r="H110" s="130"/>
      <c r="I110" s="130"/>
      <c r="J110" s="130"/>
    </row>
    <row r="111" spans="1:10" ht="42.75" hidden="1" customHeight="1" x14ac:dyDescent="0.25">
      <c r="A111" s="119" t="s">
        <v>301</v>
      </c>
      <c r="B111" s="168" t="s">
        <v>339</v>
      </c>
      <c r="C111" s="168" t="s">
        <v>288</v>
      </c>
      <c r="D111" s="139" t="s">
        <v>377</v>
      </c>
      <c r="E111" s="139">
        <v>244</v>
      </c>
      <c r="F111" s="122">
        <v>0</v>
      </c>
      <c r="G111" s="130"/>
      <c r="H111" s="130"/>
      <c r="I111" s="130"/>
      <c r="J111" s="130"/>
    </row>
    <row r="112" spans="1:10" ht="70.5" hidden="1" customHeight="1" x14ac:dyDescent="0.25">
      <c r="A112" s="119" t="s">
        <v>378</v>
      </c>
      <c r="B112" s="168" t="s">
        <v>339</v>
      </c>
      <c r="C112" s="168" t="s">
        <v>288</v>
      </c>
      <c r="D112" s="139" t="s">
        <v>379</v>
      </c>
      <c r="E112" s="168" t="s">
        <v>227</v>
      </c>
      <c r="F112" s="122">
        <f>F113</f>
        <v>0</v>
      </c>
      <c r="G112" s="130"/>
      <c r="H112" s="130"/>
      <c r="I112" s="130"/>
      <c r="J112" s="130"/>
    </row>
    <row r="113" spans="1:10" ht="42.75" hidden="1" customHeight="1" x14ac:dyDescent="0.25">
      <c r="A113" s="119" t="s">
        <v>380</v>
      </c>
      <c r="B113" s="168" t="s">
        <v>339</v>
      </c>
      <c r="C113" s="168" t="s">
        <v>288</v>
      </c>
      <c r="D113" s="139" t="s">
        <v>359</v>
      </c>
      <c r="E113" s="168" t="s">
        <v>227</v>
      </c>
      <c r="F113" s="122">
        <f>F114</f>
        <v>0</v>
      </c>
      <c r="G113" s="130"/>
      <c r="H113" s="130"/>
      <c r="I113" s="130"/>
      <c r="J113" s="130"/>
    </row>
    <row r="114" spans="1:10" ht="42.75" hidden="1" customHeight="1" x14ac:dyDescent="0.25">
      <c r="A114" s="119" t="s">
        <v>301</v>
      </c>
      <c r="B114" s="168" t="s">
        <v>339</v>
      </c>
      <c r="C114" s="168" t="s">
        <v>288</v>
      </c>
      <c r="D114" s="139" t="s">
        <v>359</v>
      </c>
      <c r="E114" s="168">
        <v>244</v>
      </c>
      <c r="F114" s="122">
        <v>0</v>
      </c>
      <c r="G114" s="130"/>
      <c r="H114" s="130"/>
      <c r="I114" s="130"/>
      <c r="J114" s="130"/>
    </row>
    <row r="115" spans="1:10" ht="42.75" customHeight="1" x14ac:dyDescent="0.25">
      <c r="A115" s="117" t="s">
        <v>381</v>
      </c>
      <c r="B115" s="170" t="s">
        <v>339</v>
      </c>
      <c r="C115" s="170" t="s">
        <v>288</v>
      </c>
      <c r="D115" s="170" t="s">
        <v>382</v>
      </c>
      <c r="E115" s="170" t="s">
        <v>316</v>
      </c>
      <c r="F115" s="118">
        <f>F116+F117</f>
        <v>2400</v>
      </c>
      <c r="G115" s="130"/>
      <c r="H115" s="104">
        <f t="shared" ref="H115:H128" si="10">F115+G115</f>
        <v>2400</v>
      </c>
      <c r="I115" s="105">
        <f>I116</f>
        <v>986.3</v>
      </c>
      <c r="J115" s="104">
        <f t="shared" ref="J115:J128" si="11">H115+I115</f>
        <v>3386.3</v>
      </c>
    </row>
    <row r="116" spans="1:10" ht="47.25" x14ac:dyDescent="0.25">
      <c r="A116" s="119" t="s">
        <v>383</v>
      </c>
      <c r="B116" s="132" t="s">
        <v>339</v>
      </c>
      <c r="C116" s="132" t="s">
        <v>288</v>
      </c>
      <c r="D116" s="127" t="s">
        <v>384</v>
      </c>
      <c r="E116" s="132" t="s">
        <v>270</v>
      </c>
      <c r="F116" s="122">
        <v>2400</v>
      </c>
      <c r="G116" s="130"/>
      <c r="H116" s="123">
        <f t="shared" si="10"/>
        <v>2400</v>
      </c>
      <c r="I116" s="130">
        <v>986.3</v>
      </c>
      <c r="J116" s="123">
        <f t="shared" si="11"/>
        <v>3386.3</v>
      </c>
    </row>
    <row r="117" spans="1:10" ht="42.75" customHeight="1" x14ac:dyDescent="0.25">
      <c r="A117" s="119" t="s">
        <v>385</v>
      </c>
      <c r="B117" s="132" t="s">
        <v>339</v>
      </c>
      <c r="C117" s="132" t="s">
        <v>288</v>
      </c>
      <c r="D117" s="127" t="s">
        <v>386</v>
      </c>
      <c r="E117" s="132" t="s">
        <v>270</v>
      </c>
      <c r="F117" s="122">
        <v>0</v>
      </c>
      <c r="G117" s="130"/>
      <c r="H117" s="123">
        <f t="shared" si="10"/>
        <v>0</v>
      </c>
      <c r="I117" s="130"/>
      <c r="J117" s="123">
        <f t="shared" si="11"/>
        <v>0</v>
      </c>
    </row>
    <row r="118" spans="1:10" ht="31.5" customHeight="1" x14ac:dyDescent="0.25">
      <c r="A118" s="117" t="s">
        <v>387</v>
      </c>
      <c r="B118" s="170" t="s">
        <v>388</v>
      </c>
      <c r="C118" s="170" t="s">
        <v>225</v>
      </c>
      <c r="D118" s="137" t="s">
        <v>226</v>
      </c>
      <c r="E118" s="170" t="s">
        <v>227</v>
      </c>
      <c r="F118" s="118">
        <f>F119+F129+F133</f>
        <v>1091.1999999999998</v>
      </c>
      <c r="G118" s="130"/>
      <c r="H118" s="104">
        <f t="shared" si="10"/>
        <v>1091.1999999999998</v>
      </c>
      <c r="I118" s="130"/>
      <c r="J118" s="104">
        <f t="shared" si="11"/>
        <v>1091.1999999999998</v>
      </c>
    </row>
    <row r="119" spans="1:10" ht="66" customHeight="1" x14ac:dyDescent="0.25">
      <c r="A119" s="114" t="s">
        <v>389</v>
      </c>
      <c r="B119" s="115" t="s">
        <v>388</v>
      </c>
      <c r="C119" s="115" t="s">
        <v>224</v>
      </c>
      <c r="D119" s="115" t="s">
        <v>390</v>
      </c>
      <c r="E119" s="115" t="s">
        <v>227</v>
      </c>
      <c r="F119" s="116">
        <f>F121+F126</f>
        <v>1091.1999999999998</v>
      </c>
      <c r="G119" s="130"/>
      <c r="H119" s="104">
        <f t="shared" si="10"/>
        <v>1091.1999999999998</v>
      </c>
      <c r="I119" s="130"/>
      <c r="J119" s="104">
        <f t="shared" si="11"/>
        <v>1091.1999999999998</v>
      </c>
    </row>
    <row r="120" spans="1:10" ht="36.75" customHeight="1" x14ac:dyDescent="0.25">
      <c r="A120" s="119" t="s">
        <v>391</v>
      </c>
      <c r="B120" s="168" t="s">
        <v>388</v>
      </c>
      <c r="C120" s="168" t="s">
        <v>224</v>
      </c>
      <c r="D120" s="139" t="s">
        <v>392</v>
      </c>
      <c r="E120" s="168" t="s">
        <v>227</v>
      </c>
      <c r="F120" s="122">
        <f>F121+F126+F128</f>
        <v>1451.1999999999998</v>
      </c>
      <c r="G120" s="130">
        <f>G121</f>
        <v>146.80000000000001</v>
      </c>
      <c r="H120" s="123">
        <f t="shared" si="10"/>
        <v>1597.9999999999998</v>
      </c>
      <c r="I120" s="130"/>
      <c r="J120" s="123">
        <f t="shared" si="11"/>
        <v>1597.9999999999998</v>
      </c>
    </row>
    <row r="121" spans="1:10" ht="38.25" customHeight="1" x14ac:dyDescent="0.25">
      <c r="A121" s="119" t="s">
        <v>393</v>
      </c>
      <c r="B121" s="168" t="s">
        <v>388</v>
      </c>
      <c r="C121" s="168" t="s">
        <v>224</v>
      </c>
      <c r="D121" s="139" t="s">
        <v>394</v>
      </c>
      <c r="E121" s="168" t="s">
        <v>227</v>
      </c>
      <c r="F121" s="122">
        <f>F122</f>
        <v>699.69999999999993</v>
      </c>
      <c r="G121" s="130">
        <f>G126</f>
        <v>146.80000000000001</v>
      </c>
      <c r="H121" s="123">
        <f t="shared" si="10"/>
        <v>846.5</v>
      </c>
      <c r="I121" s="130"/>
      <c r="J121" s="123">
        <f t="shared" si="11"/>
        <v>846.5</v>
      </c>
    </row>
    <row r="122" spans="1:10" ht="47.25" x14ac:dyDescent="0.25">
      <c r="A122" s="119" t="s">
        <v>395</v>
      </c>
      <c r="B122" s="168" t="s">
        <v>388</v>
      </c>
      <c r="C122" s="168" t="s">
        <v>224</v>
      </c>
      <c r="D122" s="139" t="s">
        <v>396</v>
      </c>
      <c r="E122" s="168" t="s">
        <v>227</v>
      </c>
      <c r="F122" s="122">
        <f>F124+F125</f>
        <v>699.69999999999993</v>
      </c>
      <c r="G122" s="130"/>
      <c r="H122" s="123">
        <f t="shared" si="10"/>
        <v>699.69999999999993</v>
      </c>
      <c r="I122" s="130"/>
      <c r="J122" s="123">
        <f t="shared" si="11"/>
        <v>699.69999999999993</v>
      </c>
    </row>
    <row r="123" spans="1:10" ht="21" customHeight="1" x14ac:dyDescent="0.25">
      <c r="A123" s="119" t="s">
        <v>397</v>
      </c>
      <c r="B123" s="168" t="s">
        <v>388</v>
      </c>
      <c r="C123" s="168" t="s">
        <v>224</v>
      </c>
      <c r="D123" s="139" t="s">
        <v>396</v>
      </c>
      <c r="E123" s="168" t="s">
        <v>398</v>
      </c>
      <c r="F123" s="122">
        <f>F124+F125</f>
        <v>699.69999999999993</v>
      </c>
      <c r="G123" s="130"/>
      <c r="H123" s="123">
        <f t="shared" si="10"/>
        <v>699.69999999999993</v>
      </c>
      <c r="I123" s="130"/>
      <c r="J123" s="123">
        <f t="shared" si="11"/>
        <v>699.69999999999993</v>
      </c>
    </row>
    <row r="124" spans="1:10" ht="23.25" customHeight="1" x14ac:dyDescent="0.25">
      <c r="A124" s="119" t="s">
        <v>399</v>
      </c>
      <c r="B124" s="168" t="s">
        <v>388</v>
      </c>
      <c r="C124" s="168" t="s">
        <v>224</v>
      </c>
      <c r="D124" s="139" t="s">
        <v>396</v>
      </c>
      <c r="E124" s="139">
        <v>111</v>
      </c>
      <c r="F124" s="122">
        <v>532.29999999999995</v>
      </c>
      <c r="G124" s="130"/>
      <c r="H124" s="123">
        <f t="shared" si="10"/>
        <v>532.29999999999995</v>
      </c>
      <c r="I124" s="130"/>
      <c r="J124" s="123">
        <f t="shared" si="11"/>
        <v>532.29999999999995</v>
      </c>
    </row>
    <row r="125" spans="1:10" ht="57" customHeight="1" x14ac:dyDescent="0.25">
      <c r="A125" s="119" t="s">
        <v>400</v>
      </c>
      <c r="B125" s="168" t="s">
        <v>388</v>
      </c>
      <c r="C125" s="168" t="s">
        <v>224</v>
      </c>
      <c r="D125" s="139" t="s">
        <v>396</v>
      </c>
      <c r="E125" s="139">
        <v>119</v>
      </c>
      <c r="F125" s="122">
        <v>167.4</v>
      </c>
      <c r="G125" s="130"/>
      <c r="H125" s="123">
        <f t="shared" si="10"/>
        <v>167.4</v>
      </c>
      <c r="I125" s="130"/>
      <c r="J125" s="123">
        <f t="shared" si="11"/>
        <v>167.4</v>
      </c>
    </row>
    <row r="126" spans="1:10" ht="55.5" customHeight="1" x14ac:dyDescent="0.25">
      <c r="A126" s="119" t="s">
        <v>401</v>
      </c>
      <c r="B126" s="168" t="s">
        <v>388</v>
      </c>
      <c r="C126" s="168" t="s">
        <v>224</v>
      </c>
      <c r="D126" s="139" t="s">
        <v>402</v>
      </c>
      <c r="E126" s="168" t="s">
        <v>227</v>
      </c>
      <c r="F126" s="122">
        <f>F128+F127</f>
        <v>391.5</v>
      </c>
      <c r="G126" s="130">
        <f>G127+G128</f>
        <v>146.80000000000001</v>
      </c>
      <c r="H126" s="123">
        <f t="shared" si="10"/>
        <v>538.29999999999995</v>
      </c>
      <c r="I126" s="130"/>
      <c r="J126" s="123">
        <f t="shared" si="11"/>
        <v>538.29999999999995</v>
      </c>
    </row>
    <row r="127" spans="1:10" ht="36" customHeight="1" x14ac:dyDescent="0.25">
      <c r="A127" s="119" t="s">
        <v>301</v>
      </c>
      <c r="B127" s="168" t="s">
        <v>388</v>
      </c>
      <c r="C127" s="168" t="s">
        <v>224</v>
      </c>
      <c r="D127" s="139" t="s">
        <v>402</v>
      </c>
      <c r="E127" s="139">
        <v>247</v>
      </c>
      <c r="F127" s="122">
        <v>31.5</v>
      </c>
      <c r="G127" s="130">
        <v>119.8</v>
      </c>
      <c r="H127" s="123">
        <f t="shared" si="10"/>
        <v>151.30000000000001</v>
      </c>
      <c r="I127" s="130"/>
      <c r="J127" s="123">
        <f t="shared" si="11"/>
        <v>151.30000000000001</v>
      </c>
    </row>
    <row r="128" spans="1:10" ht="38.25" customHeight="1" x14ac:dyDescent="0.25">
      <c r="A128" s="119" t="s">
        <v>250</v>
      </c>
      <c r="B128" s="168" t="s">
        <v>388</v>
      </c>
      <c r="C128" s="168" t="s">
        <v>224</v>
      </c>
      <c r="D128" s="139" t="s">
        <v>402</v>
      </c>
      <c r="E128" s="139">
        <v>851</v>
      </c>
      <c r="F128" s="122">
        <v>360</v>
      </c>
      <c r="G128" s="130">
        <v>27</v>
      </c>
      <c r="H128" s="123">
        <f t="shared" si="10"/>
        <v>387</v>
      </c>
      <c r="I128" s="130"/>
      <c r="J128" s="123">
        <f t="shared" si="11"/>
        <v>387</v>
      </c>
    </row>
    <row r="129" spans="1:10" ht="38.25" hidden="1" customHeight="1" x14ac:dyDescent="0.25">
      <c r="A129" s="119" t="s">
        <v>403</v>
      </c>
      <c r="B129" s="168" t="s">
        <v>388</v>
      </c>
      <c r="C129" s="168" t="s">
        <v>224</v>
      </c>
      <c r="D129" s="139" t="s">
        <v>404</v>
      </c>
      <c r="E129" s="139"/>
      <c r="F129" s="122">
        <f>F130</f>
        <v>0</v>
      </c>
      <c r="G129" s="130"/>
      <c r="H129" s="130"/>
      <c r="I129" s="130"/>
      <c r="J129" s="130"/>
    </row>
    <row r="130" spans="1:10" ht="38.25" hidden="1" customHeight="1" x14ac:dyDescent="0.25">
      <c r="A130" s="119" t="s">
        <v>405</v>
      </c>
      <c r="B130" s="168" t="s">
        <v>388</v>
      </c>
      <c r="C130" s="168" t="s">
        <v>224</v>
      </c>
      <c r="D130" s="139" t="s">
        <v>404</v>
      </c>
      <c r="E130" s="139">
        <v>200</v>
      </c>
      <c r="F130" s="122">
        <f>F131</f>
        <v>0</v>
      </c>
      <c r="G130" s="130"/>
      <c r="H130" s="130"/>
      <c r="I130" s="130"/>
      <c r="J130" s="130"/>
    </row>
    <row r="131" spans="1:10" ht="38.25" hidden="1" customHeight="1" x14ac:dyDescent="0.25">
      <c r="A131" s="119" t="s">
        <v>406</v>
      </c>
      <c r="B131" s="168" t="s">
        <v>388</v>
      </c>
      <c r="C131" s="168" t="s">
        <v>224</v>
      </c>
      <c r="D131" s="139" t="s">
        <v>404</v>
      </c>
      <c r="E131" s="139">
        <v>240</v>
      </c>
      <c r="F131" s="122">
        <f>F132</f>
        <v>0</v>
      </c>
      <c r="G131" s="130"/>
      <c r="H131" s="130"/>
      <c r="I131" s="130"/>
      <c r="J131" s="130"/>
    </row>
    <row r="132" spans="1:10" ht="38.25" hidden="1" customHeight="1" x14ac:dyDescent="0.25">
      <c r="A132" s="119" t="s">
        <v>301</v>
      </c>
      <c r="B132" s="168" t="s">
        <v>388</v>
      </c>
      <c r="C132" s="168" t="s">
        <v>224</v>
      </c>
      <c r="D132" s="139" t="s">
        <v>404</v>
      </c>
      <c r="E132" s="139">
        <v>244</v>
      </c>
      <c r="F132" s="122">
        <v>0</v>
      </c>
      <c r="G132" s="130"/>
      <c r="H132" s="130"/>
      <c r="I132" s="130"/>
      <c r="J132" s="130"/>
    </row>
    <row r="133" spans="1:10" ht="38.25" hidden="1" customHeight="1" x14ac:dyDescent="0.25">
      <c r="A133" s="119" t="s">
        <v>407</v>
      </c>
      <c r="B133" s="168" t="s">
        <v>388</v>
      </c>
      <c r="C133" s="168" t="s">
        <v>224</v>
      </c>
      <c r="D133" s="139" t="s">
        <v>408</v>
      </c>
      <c r="E133" s="139"/>
      <c r="F133" s="122">
        <f>F134</f>
        <v>0</v>
      </c>
      <c r="G133" s="130"/>
      <c r="H133" s="130"/>
      <c r="I133" s="130"/>
      <c r="J133" s="130"/>
    </row>
    <row r="134" spans="1:10" ht="38.25" hidden="1" customHeight="1" x14ac:dyDescent="0.25">
      <c r="A134" s="119" t="s">
        <v>405</v>
      </c>
      <c r="B134" s="168" t="s">
        <v>388</v>
      </c>
      <c r="C134" s="168" t="s">
        <v>224</v>
      </c>
      <c r="D134" s="139" t="s">
        <v>408</v>
      </c>
      <c r="E134" s="139">
        <v>200</v>
      </c>
      <c r="F134" s="122">
        <f>F135</f>
        <v>0</v>
      </c>
      <c r="G134" s="130"/>
      <c r="H134" s="130"/>
      <c r="I134" s="130"/>
      <c r="J134" s="130"/>
    </row>
    <row r="135" spans="1:10" ht="38.25" hidden="1" customHeight="1" x14ac:dyDescent="0.25">
      <c r="A135" s="119" t="s">
        <v>406</v>
      </c>
      <c r="B135" s="168" t="s">
        <v>388</v>
      </c>
      <c r="C135" s="168" t="s">
        <v>224</v>
      </c>
      <c r="D135" s="139" t="s">
        <v>408</v>
      </c>
      <c r="E135" s="139">
        <v>240</v>
      </c>
      <c r="F135" s="122">
        <f>F136</f>
        <v>0</v>
      </c>
      <c r="G135" s="130"/>
      <c r="H135" s="130"/>
      <c r="I135" s="130"/>
      <c r="J135" s="130"/>
    </row>
    <row r="136" spans="1:10" ht="38.25" hidden="1" customHeight="1" x14ac:dyDescent="0.25">
      <c r="A136" s="119" t="s">
        <v>301</v>
      </c>
      <c r="B136" s="168" t="s">
        <v>388</v>
      </c>
      <c r="C136" s="168" t="s">
        <v>224</v>
      </c>
      <c r="D136" s="139" t="s">
        <v>408</v>
      </c>
      <c r="E136" s="139">
        <v>244</v>
      </c>
      <c r="F136" s="122">
        <v>0</v>
      </c>
      <c r="G136" s="130"/>
      <c r="H136" s="130"/>
      <c r="I136" s="130"/>
      <c r="J136" s="130"/>
    </row>
    <row r="137" spans="1:10" ht="23.25" customHeight="1" x14ac:dyDescent="0.25">
      <c r="A137" s="117" t="s">
        <v>409</v>
      </c>
      <c r="B137" s="170">
        <v>10</v>
      </c>
      <c r="C137" s="170" t="s">
        <v>225</v>
      </c>
      <c r="D137" s="137" t="s">
        <v>226</v>
      </c>
      <c r="E137" s="170" t="s">
        <v>227</v>
      </c>
      <c r="F137" s="118">
        <f>F138+F143</f>
        <v>348</v>
      </c>
      <c r="G137" s="105">
        <f>G142</f>
        <v>132</v>
      </c>
      <c r="H137" s="104">
        <f t="shared" ref="H137:H142" si="12">F137+G137</f>
        <v>480</v>
      </c>
      <c r="I137" s="130"/>
      <c r="J137" s="104">
        <f t="shared" ref="J137:J142" si="13">H137+I137</f>
        <v>480</v>
      </c>
    </row>
    <row r="138" spans="1:10" s="138" customFormat="1" ht="23.45" customHeight="1" x14ac:dyDescent="0.25">
      <c r="A138" s="117" t="s">
        <v>410</v>
      </c>
      <c r="B138" s="170">
        <v>10</v>
      </c>
      <c r="C138" s="170" t="s">
        <v>224</v>
      </c>
      <c r="D138" s="137" t="s">
        <v>226</v>
      </c>
      <c r="E138" s="170" t="s">
        <v>227</v>
      </c>
      <c r="F138" s="118">
        <f>F139</f>
        <v>348</v>
      </c>
      <c r="G138" s="104">
        <f>G137</f>
        <v>132</v>
      </c>
      <c r="H138" s="104">
        <f t="shared" si="12"/>
        <v>480</v>
      </c>
      <c r="I138" s="104"/>
      <c r="J138" s="104">
        <f t="shared" si="13"/>
        <v>480</v>
      </c>
    </row>
    <row r="139" spans="1:10" ht="27" customHeight="1" x14ac:dyDescent="0.25">
      <c r="A139" s="119" t="s">
        <v>302</v>
      </c>
      <c r="B139" s="168">
        <v>10</v>
      </c>
      <c r="C139" s="168" t="s">
        <v>224</v>
      </c>
      <c r="D139" s="139" t="s">
        <v>278</v>
      </c>
      <c r="E139" s="168" t="s">
        <v>227</v>
      </c>
      <c r="F139" s="122">
        <f>F140</f>
        <v>348</v>
      </c>
      <c r="G139" s="130">
        <f>G138</f>
        <v>132</v>
      </c>
      <c r="H139" s="123">
        <f t="shared" si="12"/>
        <v>480</v>
      </c>
      <c r="I139" s="130"/>
      <c r="J139" s="123">
        <f t="shared" si="13"/>
        <v>480</v>
      </c>
    </row>
    <row r="140" spans="1:10" ht="20.25" customHeight="1" x14ac:dyDescent="0.25">
      <c r="A140" s="119" t="s">
        <v>334</v>
      </c>
      <c r="B140" s="168">
        <v>10</v>
      </c>
      <c r="C140" s="168" t="s">
        <v>224</v>
      </c>
      <c r="D140" s="139" t="s">
        <v>254</v>
      </c>
      <c r="E140" s="168" t="s">
        <v>227</v>
      </c>
      <c r="F140" s="122">
        <f>F141</f>
        <v>348</v>
      </c>
      <c r="G140" s="130">
        <f>G139</f>
        <v>132</v>
      </c>
      <c r="H140" s="123">
        <f t="shared" si="12"/>
        <v>480</v>
      </c>
      <c r="I140" s="130"/>
      <c r="J140" s="123">
        <f t="shared" si="13"/>
        <v>480</v>
      </c>
    </row>
    <row r="141" spans="1:10" ht="39.75" customHeight="1" x14ac:dyDescent="0.25">
      <c r="A141" s="149" t="s">
        <v>411</v>
      </c>
      <c r="B141" s="168">
        <v>10</v>
      </c>
      <c r="C141" s="168" t="s">
        <v>224</v>
      </c>
      <c r="D141" s="139" t="s">
        <v>412</v>
      </c>
      <c r="E141" s="168" t="s">
        <v>227</v>
      </c>
      <c r="F141" s="122">
        <f>F142</f>
        <v>348</v>
      </c>
      <c r="G141" s="130">
        <f>G140</f>
        <v>132</v>
      </c>
      <c r="H141" s="123">
        <f t="shared" si="12"/>
        <v>480</v>
      </c>
      <c r="I141" s="130"/>
      <c r="J141" s="123">
        <f t="shared" si="13"/>
        <v>480</v>
      </c>
    </row>
    <row r="142" spans="1:10" ht="32.25" customHeight="1" x14ac:dyDescent="0.25">
      <c r="A142" s="149" t="s">
        <v>413</v>
      </c>
      <c r="B142" s="172">
        <v>10</v>
      </c>
      <c r="C142" s="168" t="s">
        <v>224</v>
      </c>
      <c r="D142" s="173" t="s">
        <v>412</v>
      </c>
      <c r="E142" s="173">
        <v>312</v>
      </c>
      <c r="F142" s="122">
        <v>348</v>
      </c>
      <c r="G142" s="130">
        <v>132</v>
      </c>
      <c r="H142" s="123">
        <f t="shared" si="12"/>
        <v>480</v>
      </c>
      <c r="I142" s="130"/>
      <c r="J142" s="123">
        <f t="shared" si="13"/>
        <v>480</v>
      </c>
    </row>
    <row r="143" spans="1:10" ht="34.5" hidden="1" customHeight="1" x14ac:dyDescent="0.25">
      <c r="A143" s="146" t="s">
        <v>414</v>
      </c>
      <c r="B143" s="174" t="s">
        <v>415</v>
      </c>
      <c r="C143" s="170" t="s">
        <v>288</v>
      </c>
      <c r="D143" s="175" t="s">
        <v>226</v>
      </c>
      <c r="E143" s="174" t="s">
        <v>227</v>
      </c>
      <c r="F143" s="118">
        <f>F144</f>
        <v>0</v>
      </c>
      <c r="G143" s="130"/>
      <c r="H143" s="130"/>
      <c r="I143" s="130"/>
      <c r="J143" s="130"/>
    </row>
    <row r="144" spans="1:10" ht="34.5" hidden="1" customHeight="1" x14ac:dyDescent="0.25">
      <c r="A144" s="149" t="s">
        <v>416</v>
      </c>
      <c r="B144" s="172" t="s">
        <v>415</v>
      </c>
      <c r="C144" s="168" t="s">
        <v>288</v>
      </c>
      <c r="D144" s="173" t="s">
        <v>278</v>
      </c>
      <c r="E144" s="172" t="s">
        <v>227</v>
      </c>
      <c r="F144" s="122">
        <f>F145</f>
        <v>0</v>
      </c>
      <c r="G144" s="130"/>
      <c r="H144" s="130"/>
      <c r="I144" s="130"/>
      <c r="J144" s="130"/>
    </row>
    <row r="145" spans="1:10" ht="34.5" hidden="1" customHeight="1" x14ac:dyDescent="0.25">
      <c r="A145" s="149" t="s">
        <v>334</v>
      </c>
      <c r="B145" s="172" t="s">
        <v>415</v>
      </c>
      <c r="C145" s="168" t="s">
        <v>288</v>
      </c>
      <c r="D145" s="173" t="s">
        <v>254</v>
      </c>
      <c r="E145" s="172" t="s">
        <v>227</v>
      </c>
      <c r="F145" s="122">
        <f>F146</f>
        <v>0</v>
      </c>
      <c r="G145" s="130"/>
      <c r="H145" s="130"/>
      <c r="I145" s="130"/>
      <c r="J145" s="130"/>
    </row>
    <row r="146" spans="1:10" ht="34.5" hidden="1" customHeight="1" x14ac:dyDescent="0.25">
      <c r="A146" s="149" t="s">
        <v>417</v>
      </c>
      <c r="B146" s="172" t="s">
        <v>415</v>
      </c>
      <c r="C146" s="168" t="s">
        <v>288</v>
      </c>
      <c r="D146" s="173" t="s">
        <v>418</v>
      </c>
      <c r="E146" s="172" t="s">
        <v>419</v>
      </c>
      <c r="F146" s="122"/>
      <c r="G146" s="130"/>
      <c r="H146" s="130"/>
      <c r="I146" s="130"/>
      <c r="J146" s="130"/>
    </row>
    <row r="147" spans="1:10" ht="1.5" hidden="1" customHeight="1" x14ac:dyDescent="0.25">
      <c r="A147" s="146" t="s">
        <v>414</v>
      </c>
      <c r="B147" s="174" t="s">
        <v>415</v>
      </c>
      <c r="C147" s="170" t="s">
        <v>224</v>
      </c>
      <c r="D147" s="175" t="s">
        <v>226</v>
      </c>
      <c r="E147" s="174" t="s">
        <v>227</v>
      </c>
      <c r="F147" s="118">
        <f>F148</f>
        <v>0</v>
      </c>
      <c r="G147" s="130"/>
      <c r="H147" s="130"/>
      <c r="I147" s="130"/>
      <c r="J147" s="130"/>
    </row>
    <row r="148" spans="1:10" ht="0.75" hidden="1" customHeight="1" x14ac:dyDescent="0.25">
      <c r="A148" s="149" t="s">
        <v>420</v>
      </c>
      <c r="B148" s="172" t="s">
        <v>415</v>
      </c>
      <c r="C148" s="168" t="s">
        <v>224</v>
      </c>
      <c r="D148" s="173" t="s">
        <v>226</v>
      </c>
      <c r="E148" s="172" t="s">
        <v>227</v>
      </c>
      <c r="F148" s="122">
        <f>F150</f>
        <v>0</v>
      </c>
      <c r="G148" s="130"/>
      <c r="H148" s="130"/>
      <c r="I148" s="130"/>
      <c r="J148" s="130"/>
    </row>
    <row r="149" spans="1:10" ht="3" hidden="1" customHeight="1" x14ac:dyDescent="0.25">
      <c r="A149" s="149" t="s">
        <v>334</v>
      </c>
      <c r="B149" s="172" t="s">
        <v>415</v>
      </c>
      <c r="C149" s="168" t="s">
        <v>224</v>
      </c>
      <c r="D149" s="173" t="s">
        <v>418</v>
      </c>
      <c r="E149" s="172" t="s">
        <v>227</v>
      </c>
      <c r="F149" s="122">
        <v>30</v>
      </c>
      <c r="G149" s="130"/>
      <c r="H149" s="130"/>
      <c r="I149" s="130"/>
      <c r="J149" s="130"/>
    </row>
    <row r="150" spans="1:10" ht="34.5" hidden="1" customHeight="1" x14ac:dyDescent="0.25">
      <c r="A150" s="149" t="s">
        <v>413</v>
      </c>
      <c r="B150" s="172" t="s">
        <v>415</v>
      </c>
      <c r="C150" s="168" t="s">
        <v>224</v>
      </c>
      <c r="D150" s="173" t="s">
        <v>418</v>
      </c>
      <c r="E150" s="172" t="s">
        <v>419</v>
      </c>
      <c r="F150" s="122">
        <v>0</v>
      </c>
      <c r="G150" s="130"/>
      <c r="H150" s="130"/>
      <c r="I150" s="130"/>
      <c r="J150" s="130"/>
    </row>
    <row r="151" spans="1:10" ht="15.75" hidden="1" x14ac:dyDescent="0.25">
      <c r="A151" s="149"/>
      <c r="B151" s="172"/>
      <c r="C151" s="168"/>
      <c r="D151" s="173"/>
      <c r="E151" s="172"/>
      <c r="F151" s="122"/>
      <c r="G151" s="130"/>
      <c r="H151" s="130"/>
      <c r="I151" s="130"/>
      <c r="J151" s="130"/>
    </row>
    <row r="152" spans="1:10" s="138" customFormat="1" ht="34.5" hidden="1" customHeight="1" x14ac:dyDescent="0.25">
      <c r="A152" s="146" t="s">
        <v>421</v>
      </c>
      <c r="B152" s="174" t="s">
        <v>276</v>
      </c>
      <c r="C152" s="170" t="s">
        <v>225</v>
      </c>
      <c r="D152" s="175" t="s">
        <v>226</v>
      </c>
      <c r="E152" s="174" t="s">
        <v>227</v>
      </c>
      <c r="F152" s="118">
        <f>F153</f>
        <v>0</v>
      </c>
      <c r="G152" s="104"/>
      <c r="H152" s="104"/>
      <c r="I152" s="104"/>
      <c r="J152" s="104"/>
    </row>
    <row r="153" spans="1:10" ht="34.5" hidden="1" customHeight="1" x14ac:dyDescent="0.25">
      <c r="A153" s="149" t="s">
        <v>422</v>
      </c>
      <c r="B153" s="172" t="s">
        <v>276</v>
      </c>
      <c r="C153" s="168" t="s">
        <v>224</v>
      </c>
      <c r="D153" s="173" t="s">
        <v>226</v>
      </c>
      <c r="E153" s="172" t="s">
        <v>227</v>
      </c>
      <c r="F153" s="122">
        <f>F154</f>
        <v>0</v>
      </c>
      <c r="G153" s="130"/>
      <c r="H153" s="130"/>
      <c r="I153" s="130"/>
      <c r="J153" s="130"/>
    </row>
    <row r="154" spans="1:10" ht="34.5" hidden="1" customHeight="1" x14ac:dyDescent="0.25">
      <c r="A154" s="149" t="s">
        <v>423</v>
      </c>
      <c r="B154" s="172" t="s">
        <v>276</v>
      </c>
      <c r="C154" s="168" t="s">
        <v>224</v>
      </c>
      <c r="D154" s="173" t="s">
        <v>254</v>
      </c>
      <c r="E154" s="172" t="s">
        <v>227</v>
      </c>
      <c r="F154" s="122">
        <f>F155</f>
        <v>0</v>
      </c>
      <c r="G154" s="130"/>
      <c r="H154" s="130"/>
      <c r="I154" s="130"/>
      <c r="J154" s="130"/>
    </row>
    <row r="155" spans="1:10" ht="34.5" hidden="1" customHeight="1" x14ac:dyDescent="0.25">
      <c r="A155" s="149" t="s">
        <v>424</v>
      </c>
      <c r="B155" s="172" t="s">
        <v>276</v>
      </c>
      <c r="C155" s="168" t="s">
        <v>224</v>
      </c>
      <c r="D155" s="173" t="s">
        <v>425</v>
      </c>
      <c r="E155" s="172" t="s">
        <v>227</v>
      </c>
      <c r="F155" s="122">
        <f>F156</f>
        <v>0</v>
      </c>
      <c r="G155" s="130"/>
      <c r="H155" s="130"/>
      <c r="I155" s="130"/>
      <c r="J155" s="130"/>
    </row>
    <row r="156" spans="1:10" ht="34.5" hidden="1" customHeight="1" x14ac:dyDescent="0.25">
      <c r="A156" s="149" t="s">
        <v>281</v>
      </c>
      <c r="B156" s="172" t="s">
        <v>276</v>
      </c>
      <c r="C156" s="168" t="s">
        <v>224</v>
      </c>
      <c r="D156" s="173" t="s">
        <v>426</v>
      </c>
      <c r="E156" s="172" t="s">
        <v>227</v>
      </c>
      <c r="F156" s="122">
        <f>F157</f>
        <v>0</v>
      </c>
      <c r="G156" s="130"/>
      <c r="H156" s="130"/>
      <c r="I156" s="130"/>
      <c r="J156" s="130"/>
    </row>
    <row r="157" spans="1:10" ht="34.5" hidden="1" customHeight="1" x14ac:dyDescent="0.25">
      <c r="A157" s="149" t="s">
        <v>301</v>
      </c>
      <c r="B157" s="172" t="s">
        <v>276</v>
      </c>
      <c r="C157" s="168" t="s">
        <v>224</v>
      </c>
      <c r="D157" s="173" t="s">
        <v>426</v>
      </c>
      <c r="E157" s="172" t="s">
        <v>270</v>
      </c>
      <c r="F157" s="122">
        <v>0</v>
      </c>
      <c r="G157" s="130"/>
      <c r="H157" s="130"/>
      <c r="I157" s="130"/>
      <c r="J157" s="130"/>
    </row>
    <row r="158" spans="1:10" ht="58.5" customHeight="1" x14ac:dyDescent="0.25">
      <c r="A158" s="146" t="s">
        <v>427</v>
      </c>
      <c r="B158" s="174" t="s">
        <v>307</v>
      </c>
      <c r="C158" s="170" t="s">
        <v>225</v>
      </c>
      <c r="D158" s="175" t="s">
        <v>226</v>
      </c>
      <c r="E158" s="174" t="s">
        <v>227</v>
      </c>
      <c r="F158" s="118">
        <f>F159</f>
        <v>228</v>
      </c>
      <c r="G158" s="130"/>
      <c r="H158" s="104">
        <f t="shared" ref="H158:H163" si="14">F158+G158</f>
        <v>228</v>
      </c>
      <c r="I158" s="130"/>
      <c r="J158" s="104">
        <f t="shared" ref="J158:J163" si="15">H158+I158</f>
        <v>228</v>
      </c>
    </row>
    <row r="159" spans="1:10" ht="23.25" customHeight="1" x14ac:dyDescent="0.25">
      <c r="A159" s="119" t="s">
        <v>428</v>
      </c>
      <c r="B159" s="168" t="s">
        <v>307</v>
      </c>
      <c r="C159" s="168" t="s">
        <v>288</v>
      </c>
      <c r="D159" s="139" t="s">
        <v>226</v>
      </c>
      <c r="E159" s="168" t="s">
        <v>227</v>
      </c>
      <c r="F159" s="122">
        <f>F160</f>
        <v>228</v>
      </c>
      <c r="G159" s="130"/>
      <c r="H159" s="123">
        <f t="shared" si="14"/>
        <v>228</v>
      </c>
      <c r="I159" s="130"/>
      <c r="J159" s="123">
        <f t="shared" si="15"/>
        <v>228</v>
      </c>
    </row>
    <row r="160" spans="1:10" ht="21.75" customHeight="1" x14ac:dyDescent="0.25">
      <c r="A160" s="149" t="s">
        <v>429</v>
      </c>
      <c r="B160" s="172" t="s">
        <v>307</v>
      </c>
      <c r="C160" s="168" t="s">
        <v>288</v>
      </c>
      <c r="D160" s="173" t="s">
        <v>278</v>
      </c>
      <c r="E160" s="168" t="s">
        <v>227</v>
      </c>
      <c r="F160" s="122">
        <f>F161</f>
        <v>228</v>
      </c>
      <c r="G160" s="130"/>
      <c r="H160" s="123">
        <f t="shared" si="14"/>
        <v>228</v>
      </c>
      <c r="I160" s="130"/>
      <c r="J160" s="123">
        <f t="shared" si="15"/>
        <v>228</v>
      </c>
    </row>
    <row r="161" spans="1:10" ht="23.25" customHeight="1" x14ac:dyDescent="0.25">
      <c r="A161" s="149" t="s">
        <v>334</v>
      </c>
      <c r="B161" s="172" t="s">
        <v>307</v>
      </c>
      <c r="C161" s="168" t="s">
        <v>288</v>
      </c>
      <c r="D161" s="173" t="s">
        <v>254</v>
      </c>
      <c r="E161" s="168" t="s">
        <v>227</v>
      </c>
      <c r="F161" s="122">
        <f>F162</f>
        <v>228</v>
      </c>
      <c r="G161" s="130"/>
      <c r="H161" s="123">
        <f t="shared" si="14"/>
        <v>228</v>
      </c>
      <c r="I161" s="130"/>
      <c r="J161" s="123">
        <f t="shared" si="15"/>
        <v>228</v>
      </c>
    </row>
    <row r="162" spans="1:10" ht="82.5" customHeight="1" x14ac:dyDescent="0.25">
      <c r="A162" s="149" t="s">
        <v>430</v>
      </c>
      <c r="B162" s="172" t="s">
        <v>307</v>
      </c>
      <c r="C162" s="168" t="s">
        <v>288</v>
      </c>
      <c r="D162" s="169" t="s">
        <v>431</v>
      </c>
      <c r="E162" s="168" t="s">
        <v>227</v>
      </c>
      <c r="F162" s="122">
        <f>F163</f>
        <v>228</v>
      </c>
      <c r="G162" s="130"/>
      <c r="H162" s="123">
        <f t="shared" si="14"/>
        <v>228</v>
      </c>
      <c r="I162" s="130"/>
      <c r="J162" s="123">
        <f t="shared" si="15"/>
        <v>228</v>
      </c>
    </row>
    <row r="163" spans="1:10" ht="35.25" customHeight="1" x14ac:dyDescent="0.25">
      <c r="A163" s="149" t="s">
        <v>432</v>
      </c>
      <c r="B163" s="172" t="s">
        <v>307</v>
      </c>
      <c r="C163" s="168" t="s">
        <v>288</v>
      </c>
      <c r="D163" s="173" t="s">
        <v>431</v>
      </c>
      <c r="E163" s="173">
        <v>540</v>
      </c>
      <c r="F163" s="122">
        <v>228</v>
      </c>
      <c r="G163" s="130"/>
      <c r="H163" s="123">
        <f t="shared" si="14"/>
        <v>228</v>
      </c>
      <c r="I163" s="130"/>
      <c r="J163" s="123">
        <f t="shared" si="15"/>
        <v>228</v>
      </c>
    </row>
    <row r="164" spans="1:10" ht="39.75" hidden="1" customHeight="1" x14ac:dyDescent="0.25">
      <c r="A164" s="176" t="s">
        <v>421</v>
      </c>
      <c r="B164" s="177" t="s">
        <v>276</v>
      </c>
      <c r="C164" s="177" t="s">
        <v>225</v>
      </c>
      <c r="D164" s="178" t="s">
        <v>226</v>
      </c>
      <c r="E164" s="177" t="s">
        <v>227</v>
      </c>
      <c r="F164" s="179">
        <f>F166</f>
        <v>0</v>
      </c>
    </row>
    <row r="165" spans="1:10" ht="15.75" hidden="1" x14ac:dyDescent="0.25">
      <c r="A165" s="180" t="s">
        <v>422</v>
      </c>
      <c r="B165" s="181" t="s">
        <v>276</v>
      </c>
      <c r="C165" s="181" t="s">
        <v>224</v>
      </c>
      <c r="D165" s="182" t="s">
        <v>226</v>
      </c>
      <c r="E165" s="181" t="s">
        <v>227</v>
      </c>
      <c r="F165" s="183">
        <f>F166</f>
        <v>0</v>
      </c>
    </row>
    <row r="166" spans="1:10" ht="15.75" hidden="1" x14ac:dyDescent="0.25">
      <c r="A166" s="184" t="s">
        <v>423</v>
      </c>
      <c r="B166" s="185" t="s">
        <v>276</v>
      </c>
      <c r="C166" s="181" t="s">
        <v>224</v>
      </c>
      <c r="D166" s="186" t="s">
        <v>254</v>
      </c>
      <c r="E166" s="181" t="s">
        <v>227</v>
      </c>
      <c r="F166" s="183">
        <f>F167</f>
        <v>0</v>
      </c>
    </row>
    <row r="167" spans="1:10" ht="31.5" hidden="1" x14ac:dyDescent="0.25">
      <c r="A167" s="184" t="s">
        <v>424</v>
      </c>
      <c r="B167" s="185" t="s">
        <v>276</v>
      </c>
      <c r="C167" s="181" t="s">
        <v>224</v>
      </c>
      <c r="D167" s="186" t="s">
        <v>425</v>
      </c>
      <c r="E167" s="181" t="s">
        <v>227</v>
      </c>
      <c r="F167" s="183">
        <f>F168</f>
        <v>0</v>
      </c>
    </row>
    <row r="168" spans="1:10" ht="15.75" hidden="1" x14ac:dyDescent="0.25">
      <c r="A168" s="187" t="s">
        <v>281</v>
      </c>
      <c r="B168" s="188" t="s">
        <v>276</v>
      </c>
      <c r="C168" s="181" t="s">
        <v>224</v>
      </c>
      <c r="D168" s="189" t="s">
        <v>426</v>
      </c>
      <c r="E168" s="181" t="s">
        <v>227</v>
      </c>
      <c r="F168" s="183">
        <f>F169</f>
        <v>0</v>
      </c>
    </row>
    <row r="169" spans="1:10" ht="31.5" hidden="1" x14ac:dyDescent="0.25">
      <c r="A169" s="190" t="s">
        <v>301</v>
      </c>
      <c r="B169" s="191" t="s">
        <v>276</v>
      </c>
      <c r="C169" s="192" t="s">
        <v>224</v>
      </c>
      <c r="D169" s="193" t="s">
        <v>426</v>
      </c>
      <c r="E169" s="193">
        <v>244</v>
      </c>
      <c r="F169" s="194"/>
    </row>
    <row r="170" spans="1:10" ht="15.75" x14ac:dyDescent="0.25">
      <c r="A170" s="195"/>
      <c r="B170" s="196"/>
      <c r="C170" s="196"/>
      <c r="D170" s="196"/>
      <c r="E170" s="196"/>
      <c r="F170" s="197"/>
    </row>
  </sheetData>
  <mergeCells count="3">
    <mergeCell ref="E1:J1"/>
    <mergeCell ref="E2:J2"/>
    <mergeCell ref="A3:J3"/>
  </mergeCells>
  <pageMargins left="0.62986111111111098" right="3.9583333333333297E-2" top="0.74791666666666701" bottom="0.74791666666666701" header="0.511811023622047" footer="0.511811023622047"/>
  <pageSetup paperSize="9" firstPageNumber="223" fitToHeight="0" orientation="portrait" useFirstPageNumber="1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9"/>
  <sheetViews>
    <sheetView zoomScaleNormal="100" workbookViewId="0">
      <selection activeCell="G152" sqref="G152"/>
    </sheetView>
  </sheetViews>
  <sheetFormatPr defaultColWidth="9.140625" defaultRowHeight="15.75" outlineLevelRow="1" x14ac:dyDescent="0.25"/>
  <cols>
    <col min="1" max="1" width="72.140625" style="195" customWidth="1"/>
    <col min="2" max="2" width="10.5703125" style="196" customWidth="1"/>
    <col min="3" max="3" width="11.140625" style="196" customWidth="1"/>
    <col min="4" max="4" width="24.7109375" style="196" customWidth="1"/>
    <col min="5" max="5" width="15.140625" style="196" customWidth="1"/>
    <col min="6" max="6" width="16" style="198" customWidth="1"/>
    <col min="7" max="7" width="17.28515625" style="198" customWidth="1"/>
    <col min="8" max="8" width="17.5703125" style="199" customWidth="1"/>
    <col min="9" max="9" width="12" style="199" customWidth="1"/>
    <col min="10" max="10" width="11.42578125" style="199" customWidth="1"/>
    <col min="11" max="256" width="9.140625" style="199"/>
    <col min="257" max="257" width="72.140625" style="199" customWidth="1"/>
    <col min="258" max="258" width="10.5703125" style="199" customWidth="1"/>
    <col min="259" max="259" width="11.140625" style="199" customWidth="1"/>
    <col min="260" max="260" width="24.7109375" style="199" customWidth="1"/>
    <col min="261" max="261" width="15.140625" style="199" customWidth="1"/>
    <col min="262" max="262" width="16" style="199" customWidth="1"/>
    <col min="263" max="263" width="17.28515625" style="199" customWidth="1"/>
    <col min="264" max="264" width="17.5703125" style="199" customWidth="1"/>
    <col min="265" max="265" width="12" style="199" customWidth="1"/>
    <col min="266" max="266" width="11.42578125" style="199" customWidth="1"/>
    <col min="267" max="512" width="9.140625" style="199"/>
    <col min="513" max="513" width="72.140625" style="199" customWidth="1"/>
    <col min="514" max="514" width="10.5703125" style="199" customWidth="1"/>
    <col min="515" max="515" width="11.140625" style="199" customWidth="1"/>
    <col min="516" max="516" width="24.7109375" style="199" customWidth="1"/>
    <col min="517" max="517" width="15.140625" style="199" customWidth="1"/>
    <col min="518" max="518" width="16" style="199" customWidth="1"/>
    <col min="519" max="519" width="17.28515625" style="199" customWidth="1"/>
    <col min="520" max="520" width="17.5703125" style="199" customWidth="1"/>
    <col min="521" max="521" width="12" style="199" customWidth="1"/>
    <col min="522" max="522" width="11.42578125" style="199" customWidth="1"/>
    <col min="523" max="768" width="9.140625" style="199"/>
    <col min="769" max="769" width="72.140625" style="199" customWidth="1"/>
    <col min="770" max="770" width="10.5703125" style="199" customWidth="1"/>
    <col min="771" max="771" width="11.140625" style="199" customWidth="1"/>
    <col min="772" max="772" width="24.7109375" style="199" customWidth="1"/>
    <col min="773" max="773" width="15.140625" style="199" customWidth="1"/>
    <col min="774" max="774" width="16" style="199" customWidth="1"/>
    <col min="775" max="775" width="17.28515625" style="199" customWidth="1"/>
    <col min="776" max="776" width="17.5703125" style="199" customWidth="1"/>
    <col min="777" max="777" width="12" style="199" customWidth="1"/>
    <col min="778" max="778" width="11.42578125" style="199" customWidth="1"/>
    <col min="779" max="1024" width="9.140625" style="199"/>
  </cols>
  <sheetData>
    <row r="1" spans="1:10" x14ac:dyDescent="0.25">
      <c r="A1" s="92"/>
      <c r="B1" s="93"/>
      <c r="C1" s="93"/>
      <c r="D1" s="92"/>
      <c r="E1" s="92"/>
      <c r="F1" s="200"/>
      <c r="G1" s="201"/>
    </row>
    <row r="2" spans="1:10" ht="148.5" customHeight="1" x14ac:dyDescent="0.25">
      <c r="A2" s="92"/>
      <c r="B2" s="93"/>
      <c r="C2" s="93"/>
      <c r="D2" s="605" t="s">
        <v>433</v>
      </c>
      <c r="E2" s="605"/>
      <c r="F2" s="605"/>
      <c r="G2" s="605"/>
      <c r="I2" s="99"/>
    </row>
    <row r="3" spans="1:10" ht="79.5" customHeight="1" x14ac:dyDescent="0.25">
      <c r="A3" s="604" t="s">
        <v>434</v>
      </c>
      <c r="B3" s="604"/>
      <c r="C3" s="604"/>
      <c r="D3" s="604"/>
      <c r="E3" s="604"/>
      <c r="F3" s="604"/>
      <c r="G3" s="604"/>
    </row>
    <row r="4" spans="1:10" ht="15.6" customHeight="1" x14ac:dyDescent="0.25">
      <c r="A4" s="95">
        <v>5</v>
      </c>
      <c r="B4" s="96"/>
      <c r="C4" s="96"/>
      <c r="D4" s="96"/>
      <c r="E4" s="96"/>
      <c r="F4" s="202"/>
      <c r="G4" s="202" t="s">
        <v>211</v>
      </c>
    </row>
    <row r="5" spans="1:10" ht="57.75" customHeight="1" x14ac:dyDescent="0.25">
      <c r="A5" s="100" t="s">
        <v>212</v>
      </c>
      <c r="B5" s="100" t="s">
        <v>213</v>
      </c>
      <c r="C5" s="100" t="s">
        <v>214</v>
      </c>
      <c r="D5" s="100" t="s">
        <v>215</v>
      </c>
      <c r="E5" s="100" t="s">
        <v>216</v>
      </c>
      <c r="F5" s="203" t="s">
        <v>435</v>
      </c>
      <c r="G5" s="203" t="s">
        <v>436</v>
      </c>
    </row>
    <row r="6" spans="1:10" ht="20.25" customHeight="1" outlineLevel="1" x14ac:dyDescent="0.25">
      <c r="A6" s="106"/>
      <c r="B6" s="107"/>
      <c r="C6" s="107"/>
      <c r="D6" s="107"/>
      <c r="E6" s="107"/>
      <c r="F6" s="204"/>
      <c r="G6" s="204"/>
    </row>
    <row r="7" spans="1:10" s="113" customFormat="1" ht="26.25" customHeight="1" x14ac:dyDescent="0.25">
      <c r="A7" s="110" t="s">
        <v>221</v>
      </c>
      <c r="B7" s="111" t="s">
        <v>222</v>
      </c>
      <c r="C7" s="111" t="s">
        <v>222</v>
      </c>
      <c r="D7" s="111" t="s">
        <v>222</v>
      </c>
      <c r="E7" s="111" t="s">
        <v>222</v>
      </c>
      <c r="F7" s="205">
        <f>F8+F46+F55+F91+F136+F147+F167+F179</f>
        <v>4374.8</v>
      </c>
      <c r="G7" s="205">
        <f>G8+G46+G55+G91+G136+G147+G167+G179</f>
        <v>4500.4000000000005</v>
      </c>
      <c r="H7" s="206"/>
      <c r="I7" s="206"/>
      <c r="J7" s="206"/>
    </row>
    <row r="8" spans="1:10" ht="23.25" customHeight="1" x14ac:dyDescent="0.25">
      <c r="A8" s="114" t="s">
        <v>223</v>
      </c>
      <c r="B8" s="115" t="s">
        <v>224</v>
      </c>
      <c r="C8" s="115" t="s">
        <v>225</v>
      </c>
      <c r="D8" s="115" t="s">
        <v>226</v>
      </c>
      <c r="E8" s="115" t="s">
        <v>227</v>
      </c>
      <c r="F8" s="207">
        <f>F9+F16+F40</f>
        <v>2108.3000000000002</v>
      </c>
      <c r="G8" s="207">
        <f>G9+G16+G40</f>
        <v>2084.1</v>
      </c>
      <c r="H8" s="208"/>
      <c r="I8" s="208"/>
      <c r="J8" s="208"/>
    </row>
    <row r="9" spans="1:10" ht="31.5" x14ac:dyDescent="0.25">
      <c r="A9" s="117" t="s">
        <v>228</v>
      </c>
      <c r="B9" s="115" t="s">
        <v>224</v>
      </c>
      <c r="C9" s="115" t="s">
        <v>229</v>
      </c>
      <c r="D9" s="115" t="s">
        <v>226</v>
      </c>
      <c r="E9" s="115" t="s">
        <v>227</v>
      </c>
      <c r="F9" s="209">
        <f t="shared" ref="F9:G11" si="0">F10</f>
        <v>768.2</v>
      </c>
      <c r="G9" s="209">
        <f t="shared" si="0"/>
        <v>768.2</v>
      </c>
    </row>
    <row r="10" spans="1:10" ht="31.5" x14ac:dyDescent="0.25">
      <c r="A10" s="119" t="s">
        <v>230</v>
      </c>
      <c r="B10" s="120" t="s">
        <v>224</v>
      </c>
      <c r="C10" s="120" t="s">
        <v>229</v>
      </c>
      <c r="D10" s="121" t="s">
        <v>231</v>
      </c>
      <c r="E10" s="120" t="s">
        <v>227</v>
      </c>
      <c r="F10" s="210">
        <f t="shared" si="0"/>
        <v>768.2</v>
      </c>
      <c r="G10" s="210">
        <f t="shared" si="0"/>
        <v>768.2</v>
      </c>
    </row>
    <row r="11" spans="1:10" ht="24.75" customHeight="1" x14ac:dyDescent="0.25">
      <c r="A11" s="119" t="s">
        <v>232</v>
      </c>
      <c r="B11" s="120" t="s">
        <v>224</v>
      </c>
      <c r="C11" s="120" t="s">
        <v>229</v>
      </c>
      <c r="D11" s="121" t="s">
        <v>233</v>
      </c>
      <c r="E11" s="120" t="s">
        <v>227</v>
      </c>
      <c r="F11" s="210">
        <f t="shared" si="0"/>
        <v>768.2</v>
      </c>
      <c r="G11" s="210">
        <f t="shared" si="0"/>
        <v>768.2</v>
      </c>
    </row>
    <row r="12" spans="1:10" ht="31.5" x14ac:dyDescent="0.25">
      <c r="A12" s="124" t="s">
        <v>234</v>
      </c>
      <c r="B12" s="120" t="s">
        <v>224</v>
      </c>
      <c r="C12" s="120" t="s">
        <v>229</v>
      </c>
      <c r="D12" s="121" t="s">
        <v>235</v>
      </c>
      <c r="E12" s="120" t="s">
        <v>227</v>
      </c>
      <c r="F12" s="210">
        <f>F14+F15</f>
        <v>768.2</v>
      </c>
      <c r="G12" s="210">
        <f>G14+G15</f>
        <v>768.2</v>
      </c>
    </row>
    <row r="13" spans="1:10" ht="31.5" x14ac:dyDescent="0.25">
      <c r="A13" s="124" t="s">
        <v>236</v>
      </c>
      <c r="B13" s="125" t="s">
        <v>224</v>
      </c>
      <c r="C13" s="125" t="s">
        <v>229</v>
      </c>
      <c r="D13" s="126" t="s">
        <v>235</v>
      </c>
      <c r="E13" s="120" t="s">
        <v>237</v>
      </c>
      <c r="F13" s="210">
        <f>F14+F15</f>
        <v>768.2</v>
      </c>
      <c r="G13" s="210">
        <f>G14+G15</f>
        <v>768.2</v>
      </c>
    </row>
    <row r="14" spans="1:10" ht="31.5" x14ac:dyDescent="0.25">
      <c r="A14" s="124" t="s">
        <v>238</v>
      </c>
      <c r="B14" s="120" t="s">
        <v>224</v>
      </c>
      <c r="C14" s="120" t="s">
        <v>229</v>
      </c>
      <c r="D14" s="121" t="s">
        <v>235</v>
      </c>
      <c r="E14" s="127">
        <v>121</v>
      </c>
      <c r="F14" s="211">
        <v>590</v>
      </c>
      <c r="G14" s="211">
        <v>590</v>
      </c>
    </row>
    <row r="15" spans="1:10" ht="49.5" customHeight="1" x14ac:dyDescent="0.25">
      <c r="A15" s="124" t="s">
        <v>239</v>
      </c>
      <c r="B15" s="120" t="s">
        <v>224</v>
      </c>
      <c r="C15" s="120" t="s">
        <v>229</v>
      </c>
      <c r="D15" s="121" t="s">
        <v>235</v>
      </c>
      <c r="E15" s="127">
        <v>129</v>
      </c>
      <c r="F15" s="211">
        <v>178.2</v>
      </c>
      <c r="G15" s="211">
        <v>178.2</v>
      </c>
    </row>
    <row r="16" spans="1:10" ht="58.5" customHeight="1" x14ac:dyDescent="0.25">
      <c r="A16" s="117" t="s">
        <v>240</v>
      </c>
      <c r="B16" s="115" t="s">
        <v>224</v>
      </c>
      <c r="C16" s="115" t="s">
        <v>241</v>
      </c>
      <c r="D16" s="129" t="s">
        <v>226</v>
      </c>
      <c r="E16" s="115" t="s">
        <v>227</v>
      </c>
      <c r="F16" s="209">
        <f>F17</f>
        <v>1303.9000000000001</v>
      </c>
      <c r="G16" s="209">
        <f>G17</f>
        <v>1279.2</v>
      </c>
    </row>
    <row r="17" spans="1:7" ht="31.5" x14ac:dyDescent="0.25">
      <c r="A17" s="119" t="s">
        <v>242</v>
      </c>
      <c r="B17" s="120" t="s">
        <v>224</v>
      </c>
      <c r="C17" s="120" t="s">
        <v>241</v>
      </c>
      <c r="D17" s="121" t="s">
        <v>231</v>
      </c>
      <c r="E17" s="120" t="s">
        <v>227</v>
      </c>
      <c r="F17" s="210">
        <f>F18</f>
        <v>1303.9000000000001</v>
      </c>
      <c r="G17" s="210">
        <f>G18</f>
        <v>1279.2</v>
      </c>
    </row>
    <row r="18" spans="1:7" ht="31.5" customHeight="1" x14ac:dyDescent="0.25">
      <c r="A18" s="119" t="s">
        <v>243</v>
      </c>
      <c r="B18" s="120" t="s">
        <v>224</v>
      </c>
      <c r="C18" s="120" t="s">
        <v>241</v>
      </c>
      <c r="D18" s="121" t="s">
        <v>244</v>
      </c>
      <c r="E18" s="120" t="s">
        <v>227</v>
      </c>
      <c r="F18" s="210">
        <f>F19+F23</f>
        <v>1303.9000000000001</v>
      </c>
      <c r="G18" s="210">
        <f>G19+G23</f>
        <v>1279.2</v>
      </c>
    </row>
    <row r="19" spans="1:7" ht="37.5" customHeight="1" x14ac:dyDescent="0.25">
      <c r="A19" s="119" t="s">
        <v>245</v>
      </c>
      <c r="B19" s="120" t="s">
        <v>224</v>
      </c>
      <c r="C19" s="120" t="s">
        <v>241</v>
      </c>
      <c r="D19" s="121" t="s">
        <v>246</v>
      </c>
      <c r="E19" s="120" t="s">
        <v>227</v>
      </c>
      <c r="F19" s="210">
        <f>F20</f>
        <v>930.6</v>
      </c>
      <c r="G19" s="210">
        <f>G20</f>
        <v>889.7</v>
      </c>
    </row>
    <row r="20" spans="1:7" ht="33.75" customHeight="1" x14ac:dyDescent="0.25">
      <c r="A20" s="119" t="s">
        <v>236</v>
      </c>
      <c r="B20" s="120" t="s">
        <v>224</v>
      </c>
      <c r="C20" s="120" t="s">
        <v>241</v>
      </c>
      <c r="D20" s="121" t="s">
        <v>246</v>
      </c>
      <c r="E20" s="120" t="s">
        <v>237</v>
      </c>
      <c r="F20" s="210">
        <f>F21+F22</f>
        <v>930.6</v>
      </c>
      <c r="G20" s="210">
        <f>G21+G22</f>
        <v>889.7</v>
      </c>
    </row>
    <row r="21" spans="1:7" ht="45.75" customHeight="1" x14ac:dyDescent="0.25">
      <c r="A21" s="131" t="s">
        <v>238</v>
      </c>
      <c r="B21" s="120" t="s">
        <v>224</v>
      </c>
      <c r="C21" s="120" t="s">
        <v>241</v>
      </c>
      <c r="D21" s="121" t="s">
        <v>246</v>
      </c>
      <c r="E21" s="132">
        <v>121</v>
      </c>
      <c r="F21" s="211">
        <v>716.5</v>
      </c>
      <c r="G21" s="211">
        <v>705.2</v>
      </c>
    </row>
    <row r="22" spans="1:7" ht="47.25" x14ac:dyDescent="0.25">
      <c r="A22" s="131" t="s">
        <v>239</v>
      </c>
      <c r="B22" s="120" t="s">
        <v>224</v>
      </c>
      <c r="C22" s="120" t="s">
        <v>241</v>
      </c>
      <c r="D22" s="121" t="s">
        <v>248</v>
      </c>
      <c r="E22" s="132">
        <v>129</v>
      </c>
      <c r="F22" s="211">
        <v>214.1</v>
      </c>
      <c r="G22" s="211">
        <v>184.5</v>
      </c>
    </row>
    <row r="23" spans="1:7" ht="31.5" x14ac:dyDescent="0.25">
      <c r="A23" s="133" t="s">
        <v>247</v>
      </c>
      <c r="B23" s="120" t="s">
        <v>224</v>
      </c>
      <c r="C23" s="120" t="s">
        <v>241</v>
      </c>
      <c r="D23" s="121" t="s">
        <v>248</v>
      </c>
      <c r="E23" s="132" t="s">
        <v>227</v>
      </c>
      <c r="F23" s="211">
        <f>F24+F25+F26</f>
        <v>373.3</v>
      </c>
      <c r="G23" s="211">
        <f>G24+G25+G26</f>
        <v>389.5</v>
      </c>
    </row>
    <row r="24" spans="1:7" ht="31.5" x14ac:dyDescent="0.25">
      <c r="A24" s="119" t="s">
        <v>249</v>
      </c>
      <c r="B24" s="120" t="s">
        <v>224</v>
      </c>
      <c r="C24" s="120" t="s">
        <v>241</v>
      </c>
      <c r="D24" s="121" t="s">
        <v>248</v>
      </c>
      <c r="E24" s="132">
        <v>244</v>
      </c>
      <c r="F24" s="211">
        <v>373</v>
      </c>
      <c r="G24" s="211">
        <v>389.2</v>
      </c>
    </row>
    <row r="25" spans="1:7" ht="31.5" x14ac:dyDescent="0.25">
      <c r="A25" s="134" t="s">
        <v>250</v>
      </c>
      <c r="B25" s="120" t="s">
        <v>224</v>
      </c>
      <c r="C25" s="120" t="s">
        <v>241</v>
      </c>
      <c r="D25" s="121" t="s">
        <v>248</v>
      </c>
      <c r="E25" s="132">
        <v>851</v>
      </c>
      <c r="F25" s="211">
        <v>0.3</v>
      </c>
      <c r="G25" s="211">
        <v>0.3</v>
      </c>
    </row>
    <row r="26" spans="1:7" ht="17.850000000000001" customHeight="1" x14ac:dyDescent="0.25">
      <c r="A26" s="134" t="s">
        <v>251</v>
      </c>
      <c r="B26" s="120" t="s">
        <v>224</v>
      </c>
      <c r="C26" s="120" t="s">
        <v>241</v>
      </c>
      <c r="D26" s="121" t="s">
        <v>248</v>
      </c>
      <c r="E26" s="132">
        <v>852</v>
      </c>
      <c r="F26" s="211">
        <v>0</v>
      </c>
      <c r="G26" s="211">
        <v>0</v>
      </c>
    </row>
    <row r="27" spans="1:7" s="138" customFormat="1" ht="17.850000000000001" hidden="1" customHeight="1" x14ac:dyDescent="0.25">
      <c r="A27" s="135" t="s">
        <v>252</v>
      </c>
      <c r="B27" s="136" t="s">
        <v>224</v>
      </c>
      <c r="C27" s="136" t="s">
        <v>253</v>
      </c>
      <c r="D27" s="137" t="s">
        <v>254</v>
      </c>
      <c r="E27" s="115" t="s">
        <v>227</v>
      </c>
      <c r="F27" s="207"/>
      <c r="G27" s="212"/>
    </row>
    <row r="28" spans="1:7" ht="29.85" hidden="1" customHeight="1" x14ac:dyDescent="0.25">
      <c r="A28" s="134" t="s">
        <v>255</v>
      </c>
      <c r="B28" s="125" t="s">
        <v>224</v>
      </c>
      <c r="C28" s="125" t="s">
        <v>253</v>
      </c>
      <c r="D28" s="139" t="s">
        <v>256</v>
      </c>
      <c r="E28" s="120" t="s">
        <v>227</v>
      </c>
      <c r="F28" s="213"/>
      <c r="G28" s="210"/>
    </row>
    <row r="29" spans="1:7" ht="25.35" hidden="1" customHeight="1" x14ac:dyDescent="0.25">
      <c r="A29" s="134" t="s">
        <v>257</v>
      </c>
      <c r="B29" s="120" t="s">
        <v>224</v>
      </c>
      <c r="C29" s="120" t="s">
        <v>253</v>
      </c>
      <c r="D29" s="127" t="s">
        <v>256</v>
      </c>
      <c r="E29" s="127">
        <v>244</v>
      </c>
      <c r="F29" s="211"/>
      <c r="G29" s="211"/>
    </row>
    <row r="30" spans="1:7" ht="20.100000000000001" hidden="1" customHeight="1" x14ac:dyDescent="0.25">
      <c r="A30" s="135" t="s">
        <v>252</v>
      </c>
      <c r="B30" s="120" t="s">
        <v>224</v>
      </c>
      <c r="C30" s="120" t="s">
        <v>253</v>
      </c>
      <c r="D30" s="140" t="s">
        <v>437</v>
      </c>
      <c r="E30" s="140">
        <v>244</v>
      </c>
      <c r="F30" s="209"/>
      <c r="G30" s="209"/>
    </row>
    <row r="31" spans="1:7" ht="20.100000000000001" hidden="1" customHeight="1" x14ac:dyDescent="0.25">
      <c r="A31" s="134" t="s">
        <v>423</v>
      </c>
      <c r="B31" s="120" t="s">
        <v>224</v>
      </c>
      <c r="C31" s="120" t="s">
        <v>253</v>
      </c>
      <c r="D31" s="127" t="s">
        <v>437</v>
      </c>
      <c r="E31" s="127">
        <v>244</v>
      </c>
      <c r="F31" s="211"/>
      <c r="G31" s="211"/>
    </row>
    <row r="32" spans="1:7" ht="20.100000000000001" customHeight="1" x14ac:dyDescent="0.25">
      <c r="A32" s="114" t="s">
        <v>258</v>
      </c>
      <c r="B32" s="120" t="s">
        <v>224</v>
      </c>
      <c r="C32" s="120" t="s">
        <v>259</v>
      </c>
      <c r="D32" s="140" t="s">
        <v>226</v>
      </c>
      <c r="E32" s="115" t="s">
        <v>227</v>
      </c>
      <c r="F32" s="207">
        <v>0</v>
      </c>
      <c r="G32" s="207">
        <f>G33</f>
        <v>0</v>
      </c>
    </row>
    <row r="33" spans="1:7" ht="18.600000000000001" hidden="1" customHeight="1" x14ac:dyDescent="0.25">
      <c r="A33" s="141" t="s">
        <v>260</v>
      </c>
      <c r="B33" s="115" t="s">
        <v>224</v>
      </c>
      <c r="C33" s="115" t="s">
        <v>259</v>
      </c>
      <c r="D33" s="140" t="s">
        <v>261</v>
      </c>
      <c r="E33" s="115" t="s">
        <v>262</v>
      </c>
      <c r="F33" s="207">
        <f>F34</f>
        <v>325.68</v>
      </c>
      <c r="G33" s="207">
        <f>G34</f>
        <v>0</v>
      </c>
    </row>
    <row r="34" spans="1:7" ht="19.350000000000001" hidden="1" customHeight="1" x14ac:dyDescent="0.25">
      <c r="A34" s="153" t="s">
        <v>263</v>
      </c>
      <c r="B34" s="120" t="s">
        <v>224</v>
      </c>
      <c r="C34" s="120" t="s">
        <v>259</v>
      </c>
      <c r="D34" s="127" t="s">
        <v>264</v>
      </c>
      <c r="E34" s="120" t="s">
        <v>262</v>
      </c>
      <c r="F34" s="214">
        <f>F35</f>
        <v>325.68</v>
      </c>
      <c r="G34" s="214">
        <f>G35</f>
        <v>0</v>
      </c>
    </row>
    <row r="35" spans="1:7" ht="15.6" hidden="1" customHeight="1" x14ac:dyDescent="0.25">
      <c r="A35" s="144" t="s">
        <v>265</v>
      </c>
      <c r="B35" s="120" t="s">
        <v>224</v>
      </c>
      <c r="C35" s="120" t="s">
        <v>259</v>
      </c>
      <c r="D35" s="127" t="s">
        <v>266</v>
      </c>
      <c r="E35" s="120" t="s">
        <v>227</v>
      </c>
      <c r="F35" s="213">
        <f>F38+F36</f>
        <v>325.68</v>
      </c>
      <c r="G35" s="213">
        <f>G38+G36</f>
        <v>0</v>
      </c>
    </row>
    <row r="36" spans="1:7" ht="11.85" hidden="1" customHeight="1" x14ac:dyDescent="0.25">
      <c r="A36" s="144" t="s">
        <v>267</v>
      </c>
      <c r="B36" s="120" t="s">
        <v>224</v>
      </c>
      <c r="C36" s="120" t="s">
        <v>259</v>
      </c>
      <c r="D36" s="127" t="s">
        <v>268</v>
      </c>
      <c r="E36" s="120" t="s">
        <v>227</v>
      </c>
      <c r="F36" s="213"/>
      <c r="G36" s="213"/>
    </row>
    <row r="37" spans="1:7" ht="16.350000000000001" hidden="1" customHeight="1" x14ac:dyDescent="0.25">
      <c r="A37" s="144" t="s">
        <v>269</v>
      </c>
      <c r="B37" s="120" t="s">
        <v>224</v>
      </c>
      <c r="C37" s="120" t="s">
        <v>259</v>
      </c>
      <c r="D37" s="127" t="s">
        <v>268</v>
      </c>
      <c r="E37" s="120" t="s">
        <v>270</v>
      </c>
      <c r="F37" s="213"/>
      <c r="G37" s="213"/>
    </row>
    <row r="38" spans="1:7" ht="17.850000000000001" hidden="1" customHeight="1" x14ac:dyDescent="0.25">
      <c r="A38" s="144" t="s">
        <v>271</v>
      </c>
      <c r="B38" s="120" t="s">
        <v>224</v>
      </c>
      <c r="C38" s="120" t="s">
        <v>259</v>
      </c>
      <c r="D38" s="127" t="s">
        <v>272</v>
      </c>
      <c r="E38" s="120" t="s">
        <v>227</v>
      </c>
      <c r="F38" s="213">
        <f>F39</f>
        <v>325.68</v>
      </c>
      <c r="G38" s="213">
        <f>G39</f>
        <v>0</v>
      </c>
    </row>
    <row r="39" spans="1:7" ht="15.6" hidden="1" customHeight="1" x14ac:dyDescent="0.25">
      <c r="A39" s="144" t="s">
        <v>269</v>
      </c>
      <c r="B39" s="120" t="s">
        <v>224</v>
      </c>
      <c r="C39" s="120" t="s">
        <v>259</v>
      </c>
      <c r="D39" s="127" t="s">
        <v>272</v>
      </c>
      <c r="E39" s="120" t="s">
        <v>270</v>
      </c>
      <c r="F39" s="213">
        <v>325.68</v>
      </c>
      <c r="G39" s="213">
        <v>0</v>
      </c>
    </row>
    <row r="40" spans="1:7" x14ac:dyDescent="0.25">
      <c r="A40" s="114" t="s">
        <v>275</v>
      </c>
      <c r="B40" s="115" t="s">
        <v>224</v>
      </c>
      <c r="C40" s="115" t="s">
        <v>276</v>
      </c>
      <c r="D40" s="145">
        <v>9900000000</v>
      </c>
      <c r="E40" s="120" t="s">
        <v>282</v>
      </c>
      <c r="F40" s="207">
        <f t="shared" ref="F40:G44" si="1">F41</f>
        <v>36.200000000000003</v>
      </c>
      <c r="G40" s="207">
        <f t="shared" si="1"/>
        <v>36.700000000000003</v>
      </c>
    </row>
    <row r="41" spans="1:7" x14ac:dyDescent="0.25">
      <c r="A41" s="144" t="s">
        <v>277</v>
      </c>
      <c r="B41" s="120" t="s">
        <v>224</v>
      </c>
      <c r="C41" s="120" t="s">
        <v>276</v>
      </c>
      <c r="D41" s="145">
        <v>9900000000</v>
      </c>
      <c r="E41" s="120" t="s">
        <v>282</v>
      </c>
      <c r="F41" s="213">
        <f t="shared" si="1"/>
        <v>36.200000000000003</v>
      </c>
      <c r="G41" s="213">
        <f t="shared" si="1"/>
        <v>36.700000000000003</v>
      </c>
    </row>
    <row r="42" spans="1:7" ht="31.5" x14ac:dyDescent="0.25">
      <c r="A42" s="144" t="s">
        <v>267</v>
      </c>
      <c r="B42" s="120" t="s">
        <v>224</v>
      </c>
      <c r="C42" s="120" t="s">
        <v>276</v>
      </c>
      <c r="D42" s="127" t="s">
        <v>278</v>
      </c>
      <c r="E42" s="120" t="s">
        <v>282</v>
      </c>
      <c r="F42" s="213">
        <f t="shared" si="1"/>
        <v>36.200000000000003</v>
      </c>
      <c r="G42" s="213">
        <f t="shared" si="1"/>
        <v>36.700000000000003</v>
      </c>
    </row>
    <row r="43" spans="1:7" ht="31.5" x14ac:dyDescent="0.25">
      <c r="A43" s="144" t="s">
        <v>438</v>
      </c>
      <c r="B43" s="120" t="s">
        <v>224</v>
      </c>
      <c r="C43" s="120" t="s">
        <v>276</v>
      </c>
      <c r="D43" s="127" t="s">
        <v>280</v>
      </c>
      <c r="E43" s="120" t="s">
        <v>282</v>
      </c>
      <c r="F43" s="213">
        <f t="shared" si="1"/>
        <v>36.200000000000003</v>
      </c>
      <c r="G43" s="213">
        <f t="shared" si="1"/>
        <v>36.700000000000003</v>
      </c>
    </row>
    <row r="44" spans="1:7" x14ac:dyDescent="0.25">
      <c r="A44" s="144" t="s">
        <v>281</v>
      </c>
      <c r="B44" s="120" t="s">
        <v>224</v>
      </c>
      <c r="C44" s="120" t="s">
        <v>276</v>
      </c>
      <c r="D44" s="127" t="s">
        <v>280</v>
      </c>
      <c r="E44" s="120" t="s">
        <v>282</v>
      </c>
      <c r="F44" s="213">
        <f t="shared" si="1"/>
        <v>36.200000000000003</v>
      </c>
      <c r="G44" s="213">
        <f t="shared" si="1"/>
        <v>36.700000000000003</v>
      </c>
    </row>
    <row r="45" spans="1:7" x14ac:dyDescent="0.25">
      <c r="A45" s="144" t="s">
        <v>283</v>
      </c>
      <c r="B45" s="120" t="s">
        <v>224</v>
      </c>
      <c r="C45" s="120" t="s">
        <v>276</v>
      </c>
      <c r="D45" s="127" t="s">
        <v>280</v>
      </c>
      <c r="E45" s="120" t="s">
        <v>284</v>
      </c>
      <c r="F45" s="213">
        <v>36.200000000000003</v>
      </c>
      <c r="G45" s="213">
        <v>36.700000000000003</v>
      </c>
    </row>
    <row r="46" spans="1:7" ht="28.5" customHeight="1" x14ac:dyDescent="0.25">
      <c r="A46" s="146" t="s">
        <v>285</v>
      </c>
      <c r="B46" s="115" t="s">
        <v>229</v>
      </c>
      <c r="C46" s="115" t="s">
        <v>225</v>
      </c>
      <c r="D46" s="147" t="s">
        <v>286</v>
      </c>
      <c r="E46" s="148" t="s">
        <v>227</v>
      </c>
      <c r="F46" s="215">
        <f t="shared" ref="F46:G49" si="2">F47</f>
        <v>302.10000000000002</v>
      </c>
      <c r="G46" s="215">
        <f t="shared" si="2"/>
        <v>312.7</v>
      </c>
    </row>
    <row r="47" spans="1:7" ht="28.5" customHeight="1" x14ac:dyDescent="0.25">
      <c r="A47" s="149" t="s">
        <v>287</v>
      </c>
      <c r="B47" s="120" t="s">
        <v>229</v>
      </c>
      <c r="C47" s="120" t="s">
        <v>288</v>
      </c>
      <c r="D47" s="150" t="s">
        <v>226</v>
      </c>
      <c r="E47" s="151" t="s">
        <v>227</v>
      </c>
      <c r="F47" s="216">
        <f t="shared" si="2"/>
        <v>302.10000000000002</v>
      </c>
      <c r="G47" s="216">
        <f t="shared" si="2"/>
        <v>312.7</v>
      </c>
    </row>
    <row r="48" spans="1:7" ht="27" customHeight="1" x14ac:dyDescent="0.25">
      <c r="A48" s="149" t="s">
        <v>289</v>
      </c>
      <c r="B48" s="120" t="s">
        <v>229</v>
      </c>
      <c r="C48" s="120" t="s">
        <v>288</v>
      </c>
      <c r="D48" s="150" t="s">
        <v>290</v>
      </c>
      <c r="E48" s="151" t="s">
        <v>227</v>
      </c>
      <c r="F48" s="216">
        <f t="shared" si="2"/>
        <v>302.10000000000002</v>
      </c>
      <c r="G48" s="216">
        <f t="shared" si="2"/>
        <v>312.7</v>
      </c>
    </row>
    <row r="49" spans="1:8" ht="37.5" customHeight="1" x14ac:dyDescent="0.25">
      <c r="A49" s="149" t="s">
        <v>291</v>
      </c>
      <c r="B49" s="120" t="s">
        <v>229</v>
      </c>
      <c r="C49" s="120" t="s">
        <v>288</v>
      </c>
      <c r="D49" s="150" t="s">
        <v>292</v>
      </c>
      <c r="E49" s="151" t="s">
        <v>227</v>
      </c>
      <c r="F49" s="216">
        <f t="shared" si="2"/>
        <v>302.10000000000002</v>
      </c>
      <c r="G49" s="216">
        <f t="shared" si="2"/>
        <v>312.7</v>
      </c>
    </row>
    <row r="50" spans="1:8" ht="45" customHeight="1" x14ac:dyDescent="0.25">
      <c r="A50" s="149" t="s">
        <v>293</v>
      </c>
      <c r="B50" s="120" t="s">
        <v>229</v>
      </c>
      <c r="C50" s="120" t="s">
        <v>288</v>
      </c>
      <c r="D50" s="150" t="s">
        <v>294</v>
      </c>
      <c r="E50" s="151" t="s">
        <v>227</v>
      </c>
      <c r="F50" s="216">
        <f>F51+F54</f>
        <v>302.10000000000002</v>
      </c>
      <c r="G50" s="216">
        <f>G51+G54</f>
        <v>312.7</v>
      </c>
    </row>
    <row r="51" spans="1:8" ht="45" customHeight="1" x14ac:dyDescent="0.25">
      <c r="A51" s="119" t="s">
        <v>236</v>
      </c>
      <c r="B51" s="120" t="s">
        <v>229</v>
      </c>
      <c r="C51" s="120" t="s">
        <v>288</v>
      </c>
      <c r="D51" s="150" t="s">
        <v>294</v>
      </c>
      <c r="E51" s="151" t="s">
        <v>237</v>
      </c>
      <c r="F51" s="216">
        <f>F52+F53</f>
        <v>292.5</v>
      </c>
      <c r="G51" s="216">
        <f>G52+G53</f>
        <v>307.3</v>
      </c>
    </row>
    <row r="52" spans="1:8" ht="42" customHeight="1" x14ac:dyDescent="0.25">
      <c r="A52" s="149" t="s">
        <v>295</v>
      </c>
      <c r="B52" s="120" t="s">
        <v>229</v>
      </c>
      <c r="C52" s="120" t="s">
        <v>288</v>
      </c>
      <c r="D52" s="150" t="s">
        <v>294</v>
      </c>
      <c r="E52" s="150">
        <v>121</v>
      </c>
      <c r="F52" s="216">
        <v>224.7</v>
      </c>
      <c r="G52" s="216">
        <v>236</v>
      </c>
    </row>
    <row r="53" spans="1:8" ht="61.5" customHeight="1" x14ac:dyDescent="0.25">
      <c r="A53" s="149" t="s">
        <v>239</v>
      </c>
      <c r="B53" s="120" t="s">
        <v>229</v>
      </c>
      <c r="C53" s="120" t="s">
        <v>288</v>
      </c>
      <c r="D53" s="150" t="s">
        <v>294</v>
      </c>
      <c r="E53" s="150">
        <v>129</v>
      </c>
      <c r="F53" s="216">
        <v>67.8</v>
      </c>
      <c r="G53" s="216">
        <v>71.3</v>
      </c>
    </row>
    <row r="54" spans="1:8" ht="43.5" customHeight="1" x14ac:dyDescent="0.25">
      <c r="A54" s="149" t="s">
        <v>249</v>
      </c>
      <c r="B54" s="120" t="s">
        <v>229</v>
      </c>
      <c r="C54" s="120" t="s">
        <v>288</v>
      </c>
      <c r="D54" s="150" t="s">
        <v>294</v>
      </c>
      <c r="E54" s="150">
        <v>244</v>
      </c>
      <c r="F54" s="216">
        <v>9.6</v>
      </c>
      <c r="G54" s="216">
        <v>5.4</v>
      </c>
    </row>
    <row r="55" spans="1:8" ht="78" customHeight="1" x14ac:dyDescent="0.25">
      <c r="A55" s="114" t="s">
        <v>296</v>
      </c>
      <c r="B55" s="115" t="s">
        <v>288</v>
      </c>
      <c r="C55" s="115" t="s">
        <v>225</v>
      </c>
      <c r="D55" s="147" t="s">
        <v>226</v>
      </c>
      <c r="E55" s="115" t="s">
        <v>227</v>
      </c>
      <c r="F55" s="217">
        <f>F59</f>
        <v>10</v>
      </c>
      <c r="G55" s="217">
        <f>G59</f>
        <v>10</v>
      </c>
    </row>
    <row r="56" spans="1:8" ht="27.75" hidden="1" customHeight="1" x14ac:dyDescent="0.25">
      <c r="A56" s="149" t="s">
        <v>297</v>
      </c>
      <c r="B56" s="120" t="s">
        <v>288</v>
      </c>
      <c r="C56" s="120" t="s">
        <v>298</v>
      </c>
      <c r="D56" s="150" t="s">
        <v>226</v>
      </c>
      <c r="E56" s="120" t="s">
        <v>227</v>
      </c>
      <c r="F56" s="214">
        <f>F57</f>
        <v>0</v>
      </c>
      <c r="G56" s="214">
        <f>G57</f>
        <v>0</v>
      </c>
      <c r="H56" s="218"/>
    </row>
    <row r="57" spans="1:8" ht="19.5" hidden="1" customHeight="1" x14ac:dyDescent="0.25">
      <c r="A57" s="149" t="s">
        <v>299</v>
      </c>
      <c r="B57" s="120" t="s">
        <v>288</v>
      </c>
      <c r="C57" s="120" t="s">
        <v>298</v>
      </c>
      <c r="D57" s="150" t="s">
        <v>439</v>
      </c>
      <c r="E57" s="120" t="s">
        <v>227</v>
      </c>
      <c r="F57" s="214">
        <f>F58</f>
        <v>0</v>
      </c>
      <c r="G57" s="214">
        <f>G58</f>
        <v>0</v>
      </c>
      <c r="H57" s="218"/>
    </row>
    <row r="58" spans="1:8" ht="16.5" hidden="1" customHeight="1" x14ac:dyDescent="0.25">
      <c r="A58" s="149" t="s">
        <v>301</v>
      </c>
      <c r="B58" s="120" t="s">
        <v>288</v>
      </c>
      <c r="C58" s="120" t="s">
        <v>298</v>
      </c>
      <c r="D58" s="150" t="s">
        <v>439</v>
      </c>
      <c r="E58" s="120" t="s">
        <v>270</v>
      </c>
      <c r="F58" s="213">
        <v>0</v>
      </c>
      <c r="G58" s="216">
        <v>0</v>
      </c>
      <c r="H58" s="218"/>
    </row>
    <row r="59" spans="1:8" ht="33.75" customHeight="1" x14ac:dyDescent="0.25">
      <c r="A59" s="134" t="s">
        <v>302</v>
      </c>
      <c r="B59" s="120" t="s">
        <v>288</v>
      </c>
      <c r="C59" s="120" t="s">
        <v>298</v>
      </c>
      <c r="D59" s="150" t="s">
        <v>278</v>
      </c>
      <c r="E59" s="120" t="s">
        <v>227</v>
      </c>
      <c r="F59" s="219">
        <f t="shared" ref="F59:G61" si="3">F60</f>
        <v>10</v>
      </c>
      <c r="G59" s="219">
        <f t="shared" si="3"/>
        <v>10</v>
      </c>
      <c r="H59" s="220"/>
    </row>
    <row r="60" spans="1:8" ht="28.5" customHeight="1" x14ac:dyDescent="0.25">
      <c r="A60" s="134" t="s">
        <v>303</v>
      </c>
      <c r="B60" s="120" t="s">
        <v>288</v>
      </c>
      <c r="C60" s="120" t="s">
        <v>298</v>
      </c>
      <c r="D60" s="150" t="s">
        <v>254</v>
      </c>
      <c r="E60" s="120" t="s">
        <v>227</v>
      </c>
      <c r="F60" s="219">
        <f t="shared" si="3"/>
        <v>10</v>
      </c>
      <c r="G60" s="219">
        <f t="shared" si="3"/>
        <v>10</v>
      </c>
    </row>
    <row r="61" spans="1:8" ht="63.75" customHeight="1" x14ac:dyDescent="0.25">
      <c r="A61" s="153" t="s">
        <v>304</v>
      </c>
      <c r="B61" s="120" t="s">
        <v>288</v>
      </c>
      <c r="C61" s="120" t="s">
        <v>298</v>
      </c>
      <c r="D61" s="150" t="s">
        <v>305</v>
      </c>
      <c r="E61" s="120" t="s">
        <v>227</v>
      </c>
      <c r="F61" s="216">
        <f t="shared" si="3"/>
        <v>10</v>
      </c>
      <c r="G61" s="216">
        <f t="shared" si="3"/>
        <v>10</v>
      </c>
    </row>
    <row r="62" spans="1:8" ht="48.75" customHeight="1" x14ac:dyDescent="0.25">
      <c r="A62" s="134" t="s">
        <v>301</v>
      </c>
      <c r="B62" s="120" t="s">
        <v>288</v>
      </c>
      <c r="C62" s="120" t="s">
        <v>298</v>
      </c>
      <c r="D62" s="150" t="s">
        <v>305</v>
      </c>
      <c r="E62" s="120" t="s">
        <v>270</v>
      </c>
      <c r="F62" s="213">
        <v>10</v>
      </c>
      <c r="G62" s="216">
        <v>10</v>
      </c>
    </row>
    <row r="63" spans="1:8" ht="30.75" hidden="1" customHeight="1" x14ac:dyDescent="0.25">
      <c r="A63" s="167" t="s">
        <v>317</v>
      </c>
      <c r="B63" s="115" t="s">
        <v>241</v>
      </c>
      <c r="C63" s="115" t="s">
        <v>225</v>
      </c>
      <c r="D63" s="147" t="s">
        <v>226</v>
      </c>
      <c r="E63" s="115" t="s">
        <v>227</v>
      </c>
      <c r="F63" s="207">
        <f>F88</f>
        <v>0</v>
      </c>
      <c r="G63" s="207">
        <f>G88</f>
        <v>0</v>
      </c>
      <c r="H63" s="218"/>
    </row>
    <row r="64" spans="1:8" ht="28.5" hidden="1" customHeight="1" x14ac:dyDescent="0.25">
      <c r="A64" s="114" t="s">
        <v>318</v>
      </c>
      <c r="B64" s="120" t="s">
        <v>241</v>
      </c>
      <c r="C64" s="120" t="s">
        <v>298</v>
      </c>
      <c r="D64" s="120" t="s">
        <v>226</v>
      </c>
      <c r="E64" s="120" t="s">
        <v>227</v>
      </c>
      <c r="F64" s="213">
        <f>F65</f>
        <v>0</v>
      </c>
      <c r="G64" s="213">
        <f>G65</f>
        <v>0</v>
      </c>
      <c r="H64" s="221"/>
    </row>
    <row r="65" spans="1:7" ht="91.5" hidden="1" customHeight="1" x14ac:dyDescent="0.25">
      <c r="A65" s="114" t="s">
        <v>440</v>
      </c>
      <c r="B65" s="120" t="s">
        <v>241</v>
      </c>
      <c r="C65" s="120" t="s">
        <v>298</v>
      </c>
      <c r="D65" s="120" t="s">
        <v>320</v>
      </c>
      <c r="E65" s="120" t="s">
        <v>227</v>
      </c>
      <c r="F65" s="213">
        <f>F66</f>
        <v>0</v>
      </c>
      <c r="G65" s="213">
        <f>G66</f>
        <v>0</v>
      </c>
    </row>
    <row r="66" spans="1:7" ht="39" hidden="1" customHeight="1" x14ac:dyDescent="0.25">
      <c r="A66" s="119" t="s">
        <v>321</v>
      </c>
      <c r="B66" s="168" t="s">
        <v>241</v>
      </c>
      <c r="C66" s="168" t="s">
        <v>298</v>
      </c>
      <c r="D66" s="139" t="s">
        <v>322</v>
      </c>
      <c r="E66" s="168" t="s">
        <v>227</v>
      </c>
      <c r="F66" s="210">
        <f>F68+F70+F72</f>
        <v>0</v>
      </c>
      <c r="G66" s="210">
        <f>G68+G70+G72</f>
        <v>0</v>
      </c>
    </row>
    <row r="67" spans="1:7" ht="39.75" hidden="1" customHeight="1" x14ac:dyDescent="0.25">
      <c r="A67" s="119" t="s">
        <v>323</v>
      </c>
      <c r="B67" s="168" t="s">
        <v>241</v>
      </c>
      <c r="C67" s="168" t="s">
        <v>298</v>
      </c>
      <c r="D67" s="139" t="s">
        <v>324</v>
      </c>
      <c r="E67" s="168" t="s">
        <v>227</v>
      </c>
      <c r="F67" s="210">
        <f>F68+F70+F72</f>
        <v>0</v>
      </c>
      <c r="G67" s="210">
        <f>G68+G70+G72</f>
        <v>0</v>
      </c>
    </row>
    <row r="68" spans="1:7" ht="31.5" hidden="1" x14ac:dyDescent="0.25">
      <c r="A68" s="119" t="s">
        <v>325</v>
      </c>
      <c r="B68" s="168" t="s">
        <v>241</v>
      </c>
      <c r="C68" s="168" t="s">
        <v>298</v>
      </c>
      <c r="D68" s="139" t="s">
        <v>326</v>
      </c>
      <c r="E68" s="168" t="s">
        <v>227</v>
      </c>
      <c r="F68" s="210">
        <f>F69</f>
        <v>0</v>
      </c>
      <c r="G68" s="210">
        <f>G69</f>
        <v>0</v>
      </c>
    </row>
    <row r="69" spans="1:7" ht="41.25" hidden="1" customHeight="1" x14ac:dyDescent="0.25">
      <c r="A69" s="119" t="s">
        <v>301</v>
      </c>
      <c r="B69" s="168" t="s">
        <v>241</v>
      </c>
      <c r="C69" s="168" t="s">
        <v>298</v>
      </c>
      <c r="D69" s="139" t="s">
        <v>326</v>
      </c>
      <c r="E69" s="139">
        <v>244</v>
      </c>
      <c r="F69" s="210"/>
      <c r="G69" s="210"/>
    </row>
    <row r="70" spans="1:7" ht="40.5" hidden="1" customHeight="1" x14ac:dyDescent="0.25">
      <c r="A70" s="119" t="s">
        <v>327</v>
      </c>
      <c r="B70" s="168" t="s">
        <v>241</v>
      </c>
      <c r="C70" s="168" t="s">
        <v>298</v>
      </c>
      <c r="D70" s="139" t="s">
        <v>328</v>
      </c>
      <c r="E70" s="168" t="s">
        <v>227</v>
      </c>
      <c r="F70" s="210">
        <f>F71</f>
        <v>0</v>
      </c>
      <c r="G70" s="210">
        <f>G71</f>
        <v>0</v>
      </c>
    </row>
    <row r="71" spans="1:7" ht="39" hidden="1" customHeight="1" x14ac:dyDescent="0.25">
      <c r="A71" s="119" t="s">
        <v>301</v>
      </c>
      <c r="B71" s="168" t="s">
        <v>241</v>
      </c>
      <c r="C71" s="168" t="s">
        <v>298</v>
      </c>
      <c r="D71" s="139" t="s">
        <v>328</v>
      </c>
      <c r="E71" s="139">
        <v>244</v>
      </c>
      <c r="F71" s="210"/>
      <c r="G71" s="210"/>
    </row>
    <row r="72" spans="1:7" ht="31.5" hidden="1" x14ac:dyDescent="0.25">
      <c r="A72" s="119" t="s">
        <v>329</v>
      </c>
      <c r="B72" s="168" t="s">
        <v>241</v>
      </c>
      <c r="C72" s="168" t="s">
        <v>298</v>
      </c>
      <c r="D72" s="139" t="s">
        <v>330</v>
      </c>
      <c r="E72" s="168" t="s">
        <v>227</v>
      </c>
      <c r="F72" s="210">
        <f>F73</f>
        <v>0</v>
      </c>
      <c r="G72" s="210">
        <f>G73</f>
        <v>0</v>
      </c>
    </row>
    <row r="73" spans="1:7" ht="39.75" hidden="1" customHeight="1" x14ac:dyDescent="0.25">
      <c r="A73" s="119" t="s">
        <v>301</v>
      </c>
      <c r="B73" s="168" t="s">
        <v>241</v>
      </c>
      <c r="C73" s="168" t="s">
        <v>298</v>
      </c>
      <c r="D73" s="139" t="s">
        <v>331</v>
      </c>
      <c r="E73" s="139">
        <v>244</v>
      </c>
      <c r="F73" s="210"/>
      <c r="G73" s="210"/>
    </row>
    <row r="74" spans="1:7" hidden="1" x14ac:dyDescent="0.25">
      <c r="A74" s="146" t="s">
        <v>441</v>
      </c>
      <c r="B74" s="170" t="s">
        <v>241</v>
      </c>
      <c r="C74" s="170">
        <v>12</v>
      </c>
      <c r="D74" s="222" t="s">
        <v>226</v>
      </c>
      <c r="E74" s="170" t="s">
        <v>227</v>
      </c>
      <c r="F74" s="212"/>
      <c r="G74" s="212">
        <f>G75</f>
        <v>0</v>
      </c>
    </row>
    <row r="75" spans="1:7" ht="31.5" hidden="1" x14ac:dyDescent="0.25">
      <c r="A75" s="119" t="s">
        <v>302</v>
      </c>
      <c r="B75" s="168" t="s">
        <v>241</v>
      </c>
      <c r="C75" s="168">
        <v>12</v>
      </c>
      <c r="D75" s="139" t="s">
        <v>278</v>
      </c>
      <c r="E75" s="168" t="s">
        <v>227</v>
      </c>
      <c r="F75" s="210"/>
      <c r="G75" s="210">
        <f>G76</f>
        <v>0</v>
      </c>
    </row>
    <row r="76" spans="1:7" hidden="1" x14ac:dyDescent="0.25">
      <c r="A76" s="149" t="s">
        <v>334</v>
      </c>
      <c r="B76" s="168" t="s">
        <v>241</v>
      </c>
      <c r="C76" s="168">
        <v>12</v>
      </c>
      <c r="D76" s="139" t="s">
        <v>254</v>
      </c>
      <c r="E76" s="168" t="s">
        <v>227</v>
      </c>
      <c r="F76" s="210"/>
      <c r="G76" s="210">
        <f>G77</f>
        <v>0</v>
      </c>
    </row>
    <row r="77" spans="1:7" ht="21" hidden="1" customHeight="1" x14ac:dyDescent="0.25">
      <c r="A77" s="119" t="s">
        <v>335</v>
      </c>
      <c r="B77" s="168" t="s">
        <v>241</v>
      </c>
      <c r="C77" s="168">
        <v>12</v>
      </c>
      <c r="D77" s="169" t="s">
        <v>336</v>
      </c>
      <c r="E77" s="168" t="s">
        <v>227</v>
      </c>
      <c r="F77" s="210"/>
      <c r="G77" s="210">
        <f>G78</f>
        <v>0</v>
      </c>
    </row>
    <row r="78" spans="1:7" ht="60.75" hidden="1" customHeight="1" x14ac:dyDescent="0.25">
      <c r="A78" s="119" t="s">
        <v>301</v>
      </c>
      <c r="B78" s="168" t="s">
        <v>241</v>
      </c>
      <c r="C78" s="168">
        <v>12</v>
      </c>
      <c r="D78" s="139" t="s">
        <v>337</v>
      </c>
      <c r="E78" s="139">
        <v>244</v>
      </c>
      <c r="F78" s="210"/>
      <c r="G78" s="210"/>
    </row>
    <row r="79" spans="1:7" ht="60.75" hidden="1" customHeight="1" x14ac:dyDescent="0.25">
      <c r="A79" s="114" t="s">
        <v>318</v>
      </c>
      <c r="B79" s="115" t="s">
        <v>241</v>
      </c>
      <c r="C79" s="115" t="s">
        <v>298</v>
      </c>
      <c r="D79" s="115" t="s">
        <v>226</v>
      </c>
      <c r="E79" s="115" t="s">
        <v>227</v>
      </c>
      <c r="F79" s="207">
        <f t="shared" ref="F79:G81" si="4">F80</f>
        <v>0</v>
      </c>
      <c r="G79" s="209">
        <f t="shared" si="4"/>
        <v>0</v>
      </c>
    </row>
    <row r="80" spans="1:7" ht="60.75" hidden="1" customHeight="1" x14ac:dyDescent="0.25">
      <c r="A80" s="114" t="s">
        <v>319</v>
      </c>
      <c r="B80" s="115" t="s">
        <v>241</v>
      </c>
      <c r="C80" s="115" t="s">
        <v>298</v>
      </c>
      <c r="D80" s="115" t="s">
        <v>320</v>
      </c>
      <c r="E80" s="115" t="s">
        <v>227</v>
      </c>
      <c r="F80" s="207">
        <f t="shared" si="4"/>
        <v>0</v>
      </c>
      <c r="G80" s="209">
        <f t="shared" si="4"/>
        <v>0</v>
      </c>
    </row>
    <row r="81" spans="1:7" ht="60.75" hidden="1" customHeight="1" x14ac:dyDescent="0.25">
      <c r="A81" s="119" t="s">
        <v>321</v>
      </c>
      <c r="B81" s="168" t="s">
        <v>241</v>
      </c>
      <c r="C81" s="168" t="s">
        <v>298</v>
      </c>
      <c r="D81" s="139" t="s">
        <v>322</v>
      </c>
      <c r="E81" s="168" t="s">
        <v>227</v>
      </c>
      <c r="F81" s="210">
        <f t="shared" si="4"/>
        <v>0</v>
      </c>
      <c r="G81" s="210">
        <f t="shared" si="4"/>
        <v>0</v>
      </c>
    </row>
    <row r="82" spans="1:7" ht="60.75" hidden="1" customHeight="1" x14ac:dyDescent="0.25">
      <c r="A82" s="119" t="s">
        <v>323</v>
      </c>
      <c r="B82" s="168" t="s">
        <v>241</v>
      </c>
      <c r="C82" s="168" t="s">
        <v>298</v>
      </c>
      <c r="D82" s="139" t="s">
        <v>324</v>
      </c>
      <c r="E82" s="168" t="s">
        <v>227</v>
      </c>
      <c r="F82" s="210">
        <f>F83+F84+F86</f>
        <v>0</v>
      </c>
      <c r="G82" s="210">
        <f>G83+G84+G86</f>
        <v>0</v>
      </c>
    </row>
    <row r="83" spans="1:7" ht="60.75" hidden="1" customHeight="1" x14ac:dyDescent="0.25">
      <c r="A83" s="119" t="s">
        <v>325</v>
      </c>
      <c r="B83" s="168" t="s">
        <v>241</v>
      </c>
      <c r="C83" s="168" t="s">
        <v>298</v>
      </c>
      <c r="D83" s="139" t="s">
        <v>326</v>
      </c>
      <c r="E83" s="168" t="s">
        <v>227</v>
      </c>
      <c r="F83" s="210">
        <v>0</v>
      </c>
      <c r="G83" s="210">
        <v>0</v>
      </c>
    </row>
    <row r="84" spans="1:7" ht="60.75" hidden="1" customHeight="1" x14ac:dyDescent="0.25">
      <c r="A84" s="119" t="s">
        <v>327</v>
      </c>
      <c r="B84" s="168" t="s">
        <v>241</v>
      </c>
      <c r="C84" s="168" t="s">
        <v>298</v>
      </c>
      <c r="D84" s="139" t="s">
        <v>328</v>
      </c>
      <c r="E84" s="168" t="s">
        <v>227</v>
      </c>
      <c r="F84" s="210">
        <f>F85</f>
        <v>0</v>
      </c>
      <c r="G84" s="210">
        <f>G85</f>
        <v>0</v>
      </c>
    </row>
    <row r="85" spans="1:7" ht="60.75" hidden="1" customHeight="1" x14ac:dyDescent="0.25">
      <c r="A85" s="119" t="s">
        <v>301</v>
      </c>
      <c r="B85" s="168" t="s">
        <v>241</v>
      </c>
      <c r="C85" s="168" t="s">
        <v>298</v>
      </c>
      <c r="D85" s="139" t="s">
        <v>328</v>
      </c>
      <c r="E85" s="139">
        <v>244</v>
      </c>
      <c r="F85" s="210">
        <v>0</v>
      </c>
      <c r="G85" s="210">
        <v>0</v>
      </c>
    </row>
    <row r="86" spans="1:7" ht="60.75" hidden="1" customHeight="1" x14ac:dyDescent="0.25">
      <c r="A86" s="119" t="s">
        <v>329</v>
      </c>
      <c r="B86" s="168" t="s">
        <v>241</v>
      </c>
      <c r="C86" s="168" t="s">
        <v>298</v>
      </c>
      <c r="D86" s="139" t="s">
        <v>330</v>
      </c>
      <c r="E86" s="168" t="s">
        <v>227</v>
      </c>
      <c r="F86" s="210">
        <f>F87</f>
        <v>0</v>
      </c>
      <c r="G86" s="210">
        <f>G87</f>
        <v>0</v>
      </c>
    </row>
    <row r="87" spans="1:7" ht="60.75" hidden="1" customHeight="1" x14ac:dyDescent="0.25">
      <c r="A87" s="119" t="s">
        <v>301</v>
      </c>
      <c r="B87" s="168" t="s">
        <v>241</v>
      </c>
      <c r="C87" s="168" t="s">
        <v>298</v>
      </c>
      <c r="D87" s="139" t="s">
        <v>331</v>
      </c>
      <c r="E87" s="139">
        <v>244</v>
      </c>
      <c r="F87" s="210">
        <v>0</v>
      </c>
      <c r="G87" s="210">
        <v>0</v>
      </c>
    </row>
    <row r="88" spans="1:7" ht="60.75" hidden="1" customHeight="1" x14ac:dyDescent="0.25">
      <c r="A88" s="149" t="s">
        <v>334</v>
      </c>
      <c r="B88" s="168" t="s">
        <v>241</v>
      </c>
      <c r="C88" s="168" t="s">
        <v>442</v>
      </c>
      <c r="D88" s="139" t="s">
        <v>254</v>
      </c>
      <c r="E88" s="120" t="s">
        <v>227</v>
      </c>
      <c r="F88" s="210">
        <f>F89</f>
        <v>0</v>
      </c>
      <c r="G88" s="210">
        <f>G89</f>
        <v>0</v>
      </c>
    </row>
    <row r="89" spans="1:7" ht="60.75" hidden="1" customHeight="1" x14ac:dyDescent="0.25">
      <c r="A89" s="119" t="s">
        <v>335</v>
      </c>
      <c r="B89" s="168" t="s">
        <v>241</v>
      </c>
      <c r="C89" s="168" t="s">
        <v>442</v>
      </c>
      <c r="D89" s="169" t="s">
        <v>336</v>
      </c>
      <c r="E89" s="120" t="s">
        <v>227</v>
      </c>
      <c r="F89" s="210">
        <f>F90</f>
        <v>0</v>
      </c>
      <c r="G89" s="210">
        <f>G90</f>
        <v>0</v>
      </c>
    </row>
    <row r="90" spans="1:7" ht="60.75" hidden="1" customHeight="1" x14ac:dyDescent="0.25">
      <c r="A90" s="119" t="s">
        <v>301</v>
      </c>
      <c r="B90" s="168" t="s">
        <v>241</v>
      </c>
      <c r="C90" s="168" t="s">
        <v>442</v>
      </c>
      <c r="D90" s="139" t="s">
        <v>337</v>
      </c>
      <c r="E90" s="139">
        <v>244</v>
      </c>
      <c r="F90" s="210">
        <v>0</v>
      </c>
      <c r="G90" s="210">
        <v>0</v>
      </c>
    </row>
    <row r="91" spans="1:7" ht="27" customHeight="1" x14ac:dyDescent="0.25">
      <c r="A91" s="117" t="s">
        <v>338</v>
      </c>
      <c r="B91" s="170" t="s">
        <v>339</v>
      </c>
      <c r="C91" s="170" t="s">
        <v>225</v>
      </c>
      <c r="D91" s="137" t="s">
        <v>226</v>
      </c>
      <c r="E91" s="170" t="s">
        <v>227</v>
      </c>
      <c r="F91" s="212">
        <f>F92+F105</f>
        <v>214.1</v>
      </c>
      <c r="G91" s="212">
        <f>G92+G105</f>
        <v>222.8</v>
      </c>
    </row>
    <row r="92" spans="1:7" ht="28.5" hidden="1" customHeight="1" x14ac:dyDescent="0.25">
      <c r="A92" s="117" t="s">
        <v>340</v>
      </c>
      <c r="B92" s="170" t="s">
        <v>339</v>
      </c>
      <c r="C92" s="170" t="s">
        <v>229</v>
      </c>
      <c r="D92" s="137" t="s">
        <v>226</v>
      </c>
      <c r="E92" s="170" t="s">
        <v>227</v>
      </c>
      <c r="F92" s="212">
        <f t="shared" ref="F92:G95" si="5">F93</f>
        <v>0</v>
      </c>
      <c r="G92" s="212">
        <f t="shared" si="5"/>
        <v>0</v>
      </c>
    </row>
    <row r="93" spans="1:7" ht="63" hidden="1" x14ac:dyDescent="0.25">
      <c r="A93" s="114" t="s">
        <v>443</v>
      </c>
      <c r="B93" s="120" t="s">
        <v>339</v>
      </c>
      <c r="C93" s="120" t="s">
        <v>229</v>
      </c>
      <c r="D93" s="120" t="s">
        <v>342</v>
      </c>
      <c r="E93" s="120" t="s">
        <v>227</v>
      </c>
      <c r="F93" s="213">
        <f t="shared" si="5"/>
        <v>0</v>
      </c>
      <c r="G93" s="213">
        <f t="shared" si="5"/>
        <v>0</v>
      </c>
    </row>
    <row r="94" spans="1:7" ht="63" hidden="1" x14ac:dyDescent="0.25">
      <c r="A94" s="119" t="s">
        <v>444</v>
      </c>
      <c r="B94" s="168" t="s">
        <v>339</v>
      </c>
      <c r="C94" s="168" t="s">
        <v>229</v>
      </c>
      <c r="D94" s="139" t="s">
        <v>344</v>
      </c>
      <c r="E94" s="168" t="s">
        <v>227</v>
      </c>
      <c r="F94" s="210">
        <f t="shared" si="5"/>
        <v>0</v>
      </c>
      <c r="G94" s="210">
        <f t="shared" si="5"/>
        <v>0</v>
      </c>
    </row>
    <row r="95" spans="1:7" ht="63" hidden="1" x14ac:dyDescent="0.25">
      <c r="A95" s="119" t="s">
        <v>345</v>
      </c>
      <c r="B95" s="168" t="s">
        <v>339</v>
      </c>
      <c r="C95" s="168" t="s">
        <v>229</v>
      </c>
      <c r="D95" s="139" t="s">
        <v>346</v>
      </c>
      <c r="E95" s="168" t="s">
        <v>227</v>
      </c>
      <c r="F95" s="210">
        <f t="shared" si="5"/>
        <v>0</v>
      </c>
      <c r="G95" s="210">
        <f t="shared" si="5"/>
        <v>0</v>
      </c>
    </row>
    <row r="96" spans="1:7" ht="47.25" hidden="1" x14ac:dyDescent="0.25">
      <c r="A96" s="119" t="s">
        <v>347</v>
      </c>
      <c r="B96" s="168" t="s">
        <v>339</v>
      </c>
      <c r="C96" s="168" t="s">
        <v>229</v>
      </c>
      <c r="D96" s="139" t="s">
        <v>348</v>
      </c>
      <c r="E96" s="168" t="s">
        <v>227</v>
      </c>
      <c r="F96" s="210">
        <f>F97+F98</f>
        <v>0</v>
      </c>
      <c r="G96" s="210">
        <f>G97+G98</f>
        <v>0</v>
      </c>
    </row>
    <row r="97" spans="1:7" ht="31.5" hidden="1" x14ac:dyDescent="0.25">
      <c r="A97" s="119" t="s">
        <v>301</v>
      </c>
      <c r="B97" s="168" t="s">
        <v>339</v>
      </c>
      <c r="C97" s="168" t="s">
        <v>229</v>
      </c>
      <c r="D97" s="139" t="s">
        <v>348</v>
      </c>
      <c r="E97" s="139">
        <v>244</v>
      </c>
      <c r="F97" s="210">
        <v>0</v>
      </c>
      <c r="G97" s="210">
        <v>0</v>
      </c>
    </row>
    <row r="98" spans="1:7" ht="59.25" hidden="1" customHeight="1" x14ac:dyDescent="0.25">
      <c r="A98" s="119" t="s">
        <v>349</v>
      </c>
      <c r="B98" s="168" t="s">
        <v>339</v>
      </c>
      <c r="C98" s="168" t="s">
        <v>229</v>
      </c>
      <c r="D98" s="139" t="s">
        <v>348</v>
      </c>
      <c r="E98" s="139">
        <v>810</v>
      </c>
      <c r="F98" s="210"/>
      <c r="G98" s="210"/>
    </row>
    <row r="99" spans="1:7" ht="59.25" hidden="1" customHeight="1" x14ac:dyDescent="0.25">
      <c r="A99" s="117" t="s">
        <v>340</v>
      </c>
      <c r="B99" s="170" t="s">
        <v>339</v>
      </c>
      <c r="C99" s="170" t="s">
        <v>229</v>
      </c>
      <c r="D99" s="137" t="s">
        <v>226</v>
      </c>
      <c r="E99" s="170" t="s">
        <v>227</v>
      </c>
      <c r="F99" s="212">
        <f t="shared" ref="F99:G103" si="6">F100</f>
        <v>0</v>
      </c>
      <c r="G99" s="212">
        <f t="shared" si="6"/>
        <v>0</v>
      </c>
    </row>
    <row r="100" spans="1:7" ht="74.25" hidden="1" customHeight="1" x14ac:dyDescent="0.25">
      <c r="A100" s="114" t="s">
        <v>341</v>
      </c>
      <c r="B100" s="223" t="s">
        <v>339</v>
      </c>
      <c r="C100" s="223" t="s">
        <v>229</v>
      </c>
      <c r="D100" s="223" t="s">
        <v>342</v>
      </c>
      <c r="E100" s="223" t="s">
        <v>227</v>
      </c>
      <c r="F100" s="224">
        <f t="shared" si="6"/>
        <v>0</v>
      </c>
      <c r="G100" s="212">
        <f t="shared" si="6"/>
        <v>0</v>
      </c>
    </row>
    <row r="101" spans="1:7" ht="59.25" hidden="1" customHeight="1" x14ac:dyDescent="0.25">
      <c r="A101" s="119" t="s">
        <v>343</v>
      </c>
      <c r="B101" s="168" t="s">
        <v>339</v>
      </c>
      <c r="C101" s="168" t="s">
        <v>229</v>
      </c>
      <c r="D101" s="139" t="s">
        <v>344</v>
      </c>
      <c r="E101" s="168" t="s">
        <v>227</v>
      </c>
      <c r="F101" s="210">
        <f t="shared" si="6"/>
        <v>0</v>
      </c>
      <c r="G101" s="210">
        <f t="shared" si="6"/>
        <v>0</v>
      </c>
    </row>
    <row r="102" spans="1:7" ht="59.25" hidden="1" customHeight="1" x14ac:dyDescent="0.25">
      <c r="A102" s="119" t="s">
        <v>345</v>
      </c>
      <c r="B102" s="168" t="s">
        <v>339</v>
      </c>
      <c r="C102" s="168" t="s">
        <v>229</v>
      </c>
      <c r="D102" s="139" t="s">
        <v>346</v>
      </c>
      <c r="E102" s="168" t="s">
        <v>227</v>
      </c>
      <c r="F102" s="210">
        <f t="shared" si="6"/>
        <v>0</v>
      </c>
      <c r="G102" s="210">
        <f t="shared" si="6"/>
        <v>0</v>
      </c>
    </row>
    <row r="103" spans="1:7" ht="59.25" hidden="1" customHeight="1" x14ac:dyDescent="0.25">
      <c r="A103" s="119" t="s">
        <v>347</v>
      </c>
      <c r="B103" s="168" t="s">
        <v>339</v>
      </c>
      <c r="C103" s="168" t="s">
        <v>229</v>
      </c>
      <c r="D103" s="139" t="s">
        <v>348</v>
      </c>
      <c r="E103" s="168" t="s">
        <v>227</v>
      </c>
      <c r="F103" s="210">
        <f t="shared" si="6"/>
        <v>0</v>
      </c>
      <c r="G103" s="210">
        <f t="shared" si="6"/>
        <v>0</v>
      </c>
    </row>
    <row r="104" spans="1:7" ht="59.25" hidden="1" customHeight="1" x14ac:dyDescent="0.25">
      <c r="A104" s="119" t="s">
        <v>301</v>
      </c>
      <c r="B104" s="168" t="s">
        <v>339</v>
      </c>
      <c r="C104" s="168" t="s">
        <v>229</v>
      </c>
      <c r="D104" s="139" t="s">
        <v>348</v>
      </c>
      <c r="E104" s="139">
        <v>244</v>
      </c>
      <c r="F104" s="210">
        <v>0</v>
      </c>
      <c r="G104" s="210">
        <v>0</v>
      </c>
    </row>
    <row r="105" spans="1:7" ht="33" customHeight="1" x14ac:dyDescent="0.25">
      <c r="A105" s="117" t="s">
        <v>350</v>
      </c>
      <c r="B105" s="170" t="s">
        <v>339</v>
      </c>
      <c r="C105" s="170" t="s">
        <v>288</v>
      </c>
      <c r="D105" s="137" t="s">
        <v>226</v>
      </c>
      <c r="E105" s="170" t="s">
        <v>227</v>
      </c>
      <c r="F105" s="212">
        <f>F106</f>
        <v>214.1</v>
      </c>
      <c r="G105" s="212">
        <f>G106</f>
        <v>222.8</v>
      </c>
    </row>
    <row r="106" spans="1:7" ht="75" customHeight="1" x14ac:dyDescent="0.25">
      <c r="A106" s="142" t="s">
        <v>445</v>
      </c>
      <c r="B106" s="120" t="s">
        <v>339</v>
      </c>
      <c r="C106" s="120" t="s">
        <v>288</v>
      </c>
      <c r="D106" s="120" t="s">
        <v>342</v>
      </c>
      <c r="E106" s="120" t="s">
        <v>227</v>
      </c>
      <c r="F106" s="213">
        <f>F107+F111+F115+F125+F129+F131+F133</f>
        <v>214.1</v>
      </c>
      <c r="G106" s="213">
        <f>G107+G129+G130+G132</f>
        <v>222.8</v>
      </c>
    </row>
    <row r="107" spans="1:7" ht="47.25" x14ac:dyDescent="0.25">
      <c r="A107" s="119" t="s">
        <v>352</v>
      </c>
      <c r="B107" s="168" t="s">
        <v>339</v>
      </c>
      <c r="C107" s="168" t="s">
        <v>288</v>
      </c>
      <c r="D107" s="139" t="s">
        <v>353</v>
      </c>
      <c r="E107" s="168" t="s">
        <v>227</v>
      </c>
      <c r="F107" s="210">
        <f t="shared" ref="F107:G109" si="7">F108</f>
        <v>214.1</v>
      </c>
      <c r="G107" s="210">
        <f t="shared" si="7"/>
        <v>222.8</v>
      </c>
    </row>
    <row r="108" spans="1:7" ht="31.5" x14ac:dyDescent="0.25">
      <c r="A108" s="119" t="s">
        <v>354</v>
      </c>
      <c r="B108" s="168" t="s">
        <v>339</v>
      </c>
      <c r="C108" s="168" t="s">
        <v>288</v>
      </c>
      <c r="D108" s="139" t="s">
        <v>355</v>
      </c>
      <c r="E108" s="168" t="s">
        <v>227</v>
      </c>
      <c r="F108" s="210">
        <f t="shared" si="7"/>
        <v>214.1</v>
      </c>
      <c r="G108" s="210">
        <f t="shared" si="7"/>
        <v>222.8</v>
      </c>
    </row>
    <row r="109" spans="1:7" ht="31.5" x14ac:dyDescent="0.25">
      <c r="A109" s="119" t="s">
        <v>356</v>
      </c>
      <c r="B109" s="168" t="s">
        <v>339</v>
      </c>
      <c r="C109" s="168" t="s">
        <v>288</v>
      </c>
      <c r="D109" s="139" t="s">
        <v>357</v>
      </c>
      <c r="E109" s="168" t="s">
        <v>227</v>
      </c>
      <c r="F109" s="210">
        <f t="shared" si="7"/>
        <v>214.1</v>
      </c>
      <c r="G109" s="210">
        <f t="shared" si="7"/>
        <v>222.8</v>
      </c>
    </row>
    <row r="110" spans="1:7" ht="31.5" x14ac:dyDescent="0.25">
      <c r="A110" s="119" t="s">
        <v>301</v>
      </c>
      <c r="B110" s="168" t="s">
        <v>339</v>
      </c>
      <c r="C110" s="168" t="s">
        <v>288</v>
      </c>
      <c r="D110" s="139" t="s">
        <v>357</v>
      </c>
      <c r="E110" s="139">
        <v>247</v>
      </c>
      <c r="F110" s="210">
        <v>214.1</v>
      </c>
      <c r="G110" s="210">
        <v>222.8</v>
      </c>
    </row>
    <row r="111" spans="1:7" ht="31.5" hidden="1" x14ac:dyDescent="0.25">
      <c r="A111" s="119" t="s">
        <v>360</v>
      </c>
      <c r="B111" s="168" t="s">
        <v>339</v>
      </c>
      <c r="C111" s="168" t="s">
        <v>288</v>
      </c>
      <c r="D111" s="139" t="s">
        <v>361</v>
      </c>
      <c r="E111" s="168" t="s">
        <v>227</v>
      </c>
      <c r="F111" s="210"/>
      <c r="G111" s="210">
        <f>G112</f>
        <v>0</v>
      </c>
    </row>
    <row r="112" spans="1:7" ht="31.5" hidden="1" x14ac:dyDescent="0.25">
      <c r="A112" s="119" t="s">
        <v>362</v>
      </c>
      <c r="B112" s="168" t="s">
        <v>339</v>
      </c>
      <c r="C112" s="168" t="s">
        <v>288</v>
      </c>
      <c r="D112" s="139" t="s">
        <v>363</v>
      </c>
      <c r="E112" s="168" t="s">
        <v>227</v>
      </c>
      <c r="F112" s="210"/>
      <c r="G112" s="210">
        <f>G113</f>
        <v>0</v>
      </c>
    </row>
    <row r="113" spans="1:9" hidden="1" x14ac:dyDescent="0.25">
      <c r="A113" s="119" t="s">
        <v>364</v>
      </c>
      <c r="B113" s="168" t="s">
        <v>339</v>
      </c>
      <c r="C113" s="168" t="s">
        <v>288</v>
      </c>
      <c r="D113" s="139" t="s">
        <v>365</v>
      </c>
      <c r="E113" s="168" t="s">
        <v>227</v>
      </c>
      <c r="F113" s="210"/>
      <c r="G113" s="210">
        <f>G114</f>
        <v>0</v>
      </c>
    </row>
    <row r="114" spans="1:9" ht="31.5" hidden="1" x14ac:dyDescent="0.25">
      <c r="A114" s="119" t="s">
        <v>301</v>
      </c>
      <c r="B114" s="168" t="s">
        <v>339</v>
      </c>
      <c r="C114" s="168" t="s">
        <v>288</v>
      </c>
      <c r="D114" s="139" t="s">
        <v>365</v>
      </c>
      <c r="E114" s="139">
        <v>244</v>
      </c>
      <c r="F114" s="210"/>
      <c r="G114" s="210"/>
    </row>
    <row r="115" spans="1:9" ht="31.5" hidden="1" x14ac:dyDescent="0.25">
      <c r="A115" s="119" t="s">
        <v>446</v>
      </c>
      <c r="B115" s="168" t="s">
        <v>339</v>
      </c>
      <c r="C115" s="168" t="s">
        <v>288</v>
      </c>
      <c r="D115" s="139" t="s">
        <v>367</v>
      </c>
      <c r="E115" s="168" t="s">
        <v>227</v>
      </c>
      <c r="F115" s="210">
        <f>F116</f>
        <v>0</v>
      </c>
      <c r="G115" s="210">
        <f>G116</f>
        <v>0</v>
      </c>
      <c r="I115" s="208"/>
    </row>
    <row r="116" spans="1:9" ht="47.25" hidden="1" x14ac:dyDescent="0.25">
      <c r="A116" s="119" t="s">
        <v>368</v>
      </c>
      <c r="B116" s="168" t="s">
        <v>339</v>
      </c>
      <c r="C116" s="168" t="s">
        <v>288</v>
      </c>
      <c r="D116" s="139" t="s">
        <v>369</v>
      </c>
      <c r="E116" s="168" t="s">
        <v>227</v>
      </c>
      <c r="F116" s="210">
        <f>F117+F119+F121+F123</f>
        <v>0</v>
      </c>
      <c r="G116" s="210">
        <f>G117+G119+G121+G123</f>
        <v>0</v>
      </c>
    </row>
    <row r="117" spans="1:9" ht="24" hidden="1" customHeight="1" x14ac:dyDescent="0.25">
      <c r="A117" s="119" t="s">
        <v>370</v>
      </c>
      <c r="B117" s="168" t="s">
        <v>339</v>
      </c>
      <c r="C117" s="168" t="s">
        <v>288</v>
      </c>
      <c r="D117" s="139" t="s">
        <v>371</v>
      </c>
      <c r="E117" s="168" t="s">
        <v>227</v>
      </c>
      <c r="F117" s="210"/>
      <c r="G117" s="210"/>
    </row>
    <row r="118" spans="1:9" ht="42" hidden="1" customHeight="1" x14ac:dyDescent="0.25">
      <c r="A118" s="119" t="s">
        <v>301</v>
      </c>
      <c r="B118" s="168" t="s">
        <v>339</v>
      </c>
      <c r="C118" s="168" t="s">
        <v>288</v>
      </c>
      <c r="D118" s="139" t="s">
        <v>371</v>
      </c>
      <c r="E118" s="168" t="s">
        <v>270</v>
      </c>
      <c r="F118" s="210"/>
      <c r="G118" s="210"/>
    </row>
    <row r="119" spans="1:9" ht="31.5" hidden="1" customHeight="1" x14ac:dyDescent="0.25">
      <c r="A119" s="119" t="s">
        <v>372</v>
      </c>
      <c r="B119" s="168" t="s">
        <v>339</v>
      </c>
      <c r="C119" s="168" t="s">
        <v>288</v>
      </c>
      <c r="D119" s="139" t="s">
        <v>373</v>
      </c>
      <c r="E119" s="168" t="s">
        <v>227</v>
      </c>
      <c r="F119" s="210">
        <f>F120</f>
        <v>0</v>
      </c>
      <c r="G119" s="210">
        <f>G120</f>
        <v>0</v>
      </c>
    </row>
    <row r="120" spans="1:9" ht="39.75" hidden="1" customHeight="1" x14ac:dyDescent="0.25">
      <c r="A120" s="119" t="s">
        <v>301</v>
      </c>
      <c r="B120" s="168" t="s">
        <v>339</v>
      </c>
      <c r="C120" s="168" t="s">
        <v>288</v>
      </c>
      <c r="D120" s="139" t="s">
        <v>373</v>
      </c>
      <c r="E120" s="139">
        <v>244</v>
      </c>
      <c r="F120" s="210"/>
      <c r="G120" s="210"/>
    </row>
    <row r="121" spans="1:9" ht="46.5" hidden="1" customHeight="1" x14ac:dyDescent="0.25">
      <c r="A121" s="119" t="s">
        <v>374</v>
      </c>
      <c r="B121" s="168" t="s">
        <v>339</v>
      </c>
      <c r="C121" s="168" t="s">
        <v>288</v>
      </c>
      <c r="D121" s="139" t="s">
        <v>375</v>
      </c>
      <c r="E121" s="168" t="s">
        <v>227</v>
      </c>
      <c r="F121" s="210">
        <f>F122</f>
        <v>0</v>
      </c>
      <c r="G121" s="210">
        <f>G122</f>
        <v>0</v>
      </c>
    </row>
    <row r="122" spans="1:9" ht="42" hidden="1" customHeight="1" x14ac:dyDescent="0.25">
      <c r="A122" s="119" t="s">
        <v>301</v>
      </c>
      <c r="B122" s="168" t="s">
        <v>339</v>
      </c>
      <c r="C122" s="168" t="s">
        <v>288</v>
      </c>
      <c r="D122" s="139" t="s">
        <v>375</v>
      </c>
      <c r="E122" s="139">
        <v>244</v>
      </c>
      <c r="F122" s="210"/>
      <c r="G122" s="210"/>
    </row>
    <row r="123" spans="1:9" ht="31.5" hidden="1" x14ac:dyDescent="0.25">
      <c r="A123" s="119" t="s">
        <v>376</v>
      </c>
      <c r="B123" s="168" t="s">
        <v>339</v>
      </c>
      <c r="C123" s="168" t="s">
        <v>288</v>
      </c>
      <c r="D123" s="139" t="s">
        <v>377</v>
      </c>
      <c r="E123" s="168" t="s">
        <v>227</v>
      </c>
      <c r="F123" s="210">
        <f>F124</f>
        <v>0</v>
      </c>
      <c r="G123" s="210">
        <f>G124</f>
        <v>0</v>
      </c>
    </row>
    <row r="124" spans="1:9" ht="31.5" hidden="1" x14ac:dyDescent="0.25">
      <c r="A124" s="119" t="s">
        <v>301</v>
      </c>
      <c r="B124" s="168" t="s">
        <v>339</v>
      </c>
      <c r="C124" s="168" t="s">
        <v>288</v>
      </c>
      <c r="D124" s="139" t="s">
        <v>377</v>
      </c>
      <c r="E124" s="139">
        <v>244</v>
      </c>
      <c r="F124" s="210"/>
      <c r="G124" s="210"/>
    </row>
    <row r="125" spans="1:9" ht="63" hidden="1" x14ac:dyDescent="0.25">
      <c r="A125" s="119" t="s">
        <v>447</v>
      </c>
      <c r="B125" s="168" t="s">
        <v>339</v>
      </c>
      <c r="C125" s="168" t="s">
        <v>288</v>
      </c>
      <c r="D125" s="139" t="s">
        <v>379</v>
      </c>
      <c r="E125" s="168" t="s">
        <v>227</v>
      </c>
      <c r="F125" s="210">
        <f>F126</f>
        <v>0</v>
      </c>
      <c r="G125" s="210">
        <f>G126</f>
        <v>0</v>
      </c>
    </row>
    <row r="126" spans="1:9" hidden="1" x14ac:dyDescent="0.25">
      <c r="A126" s="119" t="s">
        <v>380</v>
      </c>
      <c r="B126" s="168" t="s">
        <v>339</v>
      </c>
      <c r="C126" s="168" t="s">
        <v>288</v>
      </c>
      <c r="D126" s="139" t="s">
        <v>359</v>
      </c>
      <c r="E126" s="168" t="s">
        <v>227</v>
      </c>
      <c r="F126" s="210">
        <f>F127</f>
        <v>0</v>
      </c>
      <c r="G126" s="210">
        <f>G127</f>
        <v>0</v>
      </c>
    </row>
    <row r="127" spans="1:9" ht="31.5" hidden="1" x14ac:dyDescent="0.25">
      <c r="A127" s="119" t="s">
        <v>301</v>
      </c>
      <c r="B127" s="168" t="s">
        <v>339</v>
      </c>
      <c r="C127" s="168" t="s">
        <v>288</v>
      </c>
      <c r="D127" s="139" t="s">
        <v>359</v>
      </c>
      <c r="E127" s="168">
        <v>244</v>
      </c>
      <c r="F127" s="210"/>
      <c r="G127" s="210"/>
    </row>
    <row r="128" spans="1:9" ht="31.5" hidden="1" x14ac:dyDescent="0.25">
      <c r="A128" s="119" t="s">
        <v>372</v>
      </c>
      <c r="B128" s="168" t="s">
        <v>339</v>
      </c>
      <c r="C128" s="168" t="s">
        <v>288</v>
      </c>
      <c r="D128" s="139" t="s">
        <v>373</v>
      </c>
      <c r="E128" s="168" t="s">
        <v>227</v>
      </c>
      <c r="F128" s="210">
        <f>F129</f>
        <v>0</v>
      </c>
      <c r="G128" s="210">
        <f>G129</f>
        <v>0</v>
      </c>
    </row>
    <row r="129" spans="1:7" ht="31.5" hidden="1" x14ac:dyDescent="0.25">
      <c r="A129" s="119" t="s">
        <v>372</v>
      </c>
      <c r="B129" s="168" t="s">
        <v>339</v>
      </c>
      <c r="C129" s="168" t="s">
        <v>288</v>
      </c>
      <c r="D129" s="139" t="s">
        <v>373</v>
      </c>
      <c r="E129" s="168" t="s">
        <v>270</v>
      </c>
      <c r="F129" s="210">
        <v>0</v>
      </c>
      <c r="G129" s="210">
        <v>0</v>
      </c>
    </row>
    <row r="130" spans="1:7" ht="42.75" hidden="1" customHeight="1" x14ac:dyDescent="0.25">
      <c r="A130" s="119" t="s">
        <v>374</v>
      </c>
      <c r="B130" s="168" t="s">
        <v>339</v>
      </c>
      <c r="C130" s="168" t="s">
        <v>288</v>
      </c>
      <c r="D130" s="139" t="s">
        <v>375</v>
      </c>
      <c r="E130" s="168" t="s">
        <v>227</v>
      </c>
      <c r="F130" s="210">
        <f>F131</f>
        <v>0</v>
      </c>
      <c r="G130" s="210">
        <f>G131</f>
        <v>0</v>
      </c>
    </row>
    <row r="131" spans="1:7" ht="42.75" hidden="1" customHeight="1" x14ac:dyDescent="0.25">
      <c r="A131" s="119" t="s">
        <v>448</v>
      </c>
      <c r="B131" s="168" t="s">
        <v>339</v>
      </c>
      <c r="C131" s="168" t="s">
        <v>288</v>
      </c>
      <c r="D131" s="139" t="s">
        <v>375</v>
      </c>
      <c r="E131" s="168" t="s">
        <v>270</v>
      </c>
      <c r="F131" s="210">
        <v>0</v>
      </c>
      <c r="G131" s="210">
        <v>0</v>
      </c>
    </row>
    <row r="132" spans="1:7" ht="42.75" hidden="1" customHeight="1" x14ac:dyDescent="0.25">
      <c r="A132" s="119" t="s">
        <v>376</v>
      </c>
      <c r="B132" s="168" t="s">
        <v>339</v>
      </c>
      <c r="C132" s="168" t="s">
        <v>288</v>
      </c>
      <c r="D132" s="139" t="s">
        <v>377</v>
      </c>
      <c r="E132" s="168" t="s">
        <v>227</v>
      </c>
      <c r="F132" s="210">
        <f>F133</f>
        <v>0</v>
      </c>
      <c r="G132" s="210">
        <f>G133</f>
        <v>0</v>
      </c>
    </row>
    <row r="133" spans="1:7" ht="41.25" hidden="1" customHeight="1" x14ac:dyDescent="0.25">
      <c r="A133" s="119" t="s">
        <v>449</v>
      </c>
      <c r="B133" s="168" t="s">
        <v>339</v>
      </c>
      <c r="C133" s="168" t="s">
        <v>288</v>
      </c>
      <c r="D133" s="139" t="s">
        <v>377</v>
      </c>
      <c r="E133" s="168" t="s">
        <v>270</v>
      </c>
      <c r="F133" s="210"/>
      <c r="G133" s="210"/>
    </row>
    <row r="134" spans="1:7" ht="2.25" hidden="1" customHeight="1" x14ac:dyDescent="0.25">
      <c r="A134" s="119" t="s">
        <v>301</v>
      </c>
      <c r="B134" s="168" t="s">
        <v>339</v>
      </c>
      <c r="C134" s="168" t="s">
        <v>288</v>
      </c>
      <c r="D134" s="139" t="s">
        <v>377</v>
      </c>
      <c r="E134" s="139">
        <v>244</v>
      </c>
      <c r="F134" s="210">
        <v>100</v>
      </c>
      <c r="G134" s="210"/>
    </row>
    <row r="135" spans="1:7" ht="42.75" hidden="1" customHeight="1" x14ac:dyDescent="0.25">
      <c r="A135" s="119" t="s">
        <v>380</v>
      </c>
      <c r="B135" s="168" t="s">
        <v>339</v>
      </c>
      <c r="C135" s="168" t="s">
        <v>288</v>
      </c>
      <c r="D135" s="139" t="s">
        <v>359</v>
      </c>
      <c r="E135" s="168" t="s">
        <v>270</v>
      </c>
      <c r="F135" s="210">
        <v>0</v>
      </c>
      <c r="G135" s="210">
        <v>0</v>
      </c>
    </row>
    <row r="136" spans="1:7" ht="31.5" customHeight="1" x14ac:dyDescent="0.25">
      <c r="A136" s="117" t="s">
        <v>387</v>
      </c>
      <c r="B136" s="170" t="s">
        <v>388</v>
      </c>
      <c r="C136" s="170" t="s">
        <v>225</v>
      </c>
      <c r="D136" s="137" t="s">
        <v>226</v>
      </c>
      <c r="E136" s="170" t="s">
        <v>227</v>
      </c>
      <c r="F136" s="212">
        <f>F137</f>
        <v>1096.2</v>
      </c>
      <c r="G136" s="212">
        <f>G137</f>
        <v>1185.4000000000001</v>
      </c>
    </row>
    <row r="137" spans="1:7" ht="66" customHeight="1" x14ac:dyDescent="0.25">
      <c r="A137" s="114" t="s">
        <v>389</v>
      </c>
      <c r="B137" s="115" t="s">
        <v>388</v>
      </c>
      <c r="C137" s="115" t="s">
        <v>224</v>
      </c>
      <c r="D137" s="115" t="s">
        <v>390</v>
      </c>
      <c r="E137" s="115" t="s">
        <v>227</v>
      </c>
      <c r="F137" s="207">
        <f>F138</f>
        <v>1096.2</v>
      </c>
      <c r="G137" s="207">
        <f>G138</f>
        <v>1185.4000000000001</v>
      </c>
    </row>
    <row r="138" spans="1:7" ht="36.75" customHeight="1" x14ac:dyDescent="0.25">
      <c r="A138" s="119" t="s">
        <v>391</v>
      </c>
      <c r="B138" s="168" t="s">
        <v>388</v>
      </c>
      <c r="C138" s="168" t="s">
        <v>224</v>
      </c>
      <c r="D138" s="139" t="s">
        <v>392</v>
      </c>
      <c r="E138" s="168" t="s">
        <v>227</v>
      </c>
      <c r="F138" s="210">
        <f>F139+F144</f>
        <v>1096.2</v>
      </c>
      <c r="G138" s="210">
        <f>G139+G144</f>
        <v>1185.4000000000001</v>
      </c>
    </row>
    <row r="139" spans="1:7" ht="38.25" customHeight="1" x14ac:dyDescent="0.25">
      <c r="A139" s="119" t="s">
        <v>393</v>
      </c>
      <c r="B139" s="168" t="s">
        <v>388</v>
      </c>
      <c r="C139" s="168" t="s">
        <v>224</v>
      </c>
      <c r="D139" s="139" t="s">
        <v>394</v>
      </c>
      <c r="E139" s="168" t="s">
        <v>227</v>
      </c>
      <c r="F139" s="210">
        <f>F140</f>
        <v>703.4</v>
      </c>
      <c r="G139" s="210">
        <f>G140</f>
        <v>791.3</v>
      </c>
    </row>
    <row r="140" spans="1:7" ht="47.25" x14ac:dyDescent="0.25">
      <c r="A140" s="119" t="s">
        <v>395</v>
      </c>
      <c r="B140" s="168" t="s">
        <v>388</v>
      </c>
      <c r="C140" s="168" t="s">
        <v>224</v>
      </c>
      <c r="D140" s="139" t="s">
        <v>396</v>
      </c>
      <c r="E140" s="168" t="s">
        <v>227</v>
      </c>
      <c r="F140" s="210">
        <f>F142+F143</f>
        <v>703.4</v>
      </c>
      <c r="G140" s="210">
        <f>G142+G143</f>
        <v>791.3</v>
      </c>
    </row>
    <row r="141" spans="1:7" ht="34.5" customHeight="1" x14ac:dyDescent="0.25">
      <c r="A141" s="119" t="s">
        <v>397</v>
      </c>
      <c r="B141" s="168" t="s">
        <v>388</v>
      </c>
      <c r="C141" s="168" t="s">
        <v>224</v>
      </c>
      <c r="D141" s="139" t="s">
        <v>396</v>
      </c>
      <c r="E141" s="168" t="s">
        <v>398</v>
      </c>
      <c r="F141" s="210">
        <f>F142+F143</f>
        <v>703.4</v>
      </c>
      <c r="G141" s="210">
        <f>G142+G143</f>
        <v>791.3</v>
      </c>
    </row>
    <row r="142" spans="1:7" ht="35.25" customHeight="1" x14ac:dyDescent="0.25">
      <c r="A142" s="119" t="s">
        <v>399</v>
      </c>
      <c r="B142" s="168" t="s">
        <v>388</v>
      </c>
      <c r="C142" s="168" t="s">
        <v>224</v>
      </c>
      <c r="D142" s="139" t="s">
        <v>396</v>
      </c>
      <c r="E142" s="139">
        <v>111</v>
      </c>
      <c r="F142" s="210">
        <v>536.9</v>
      </c>
      <c r="G142" s="210">
        <v>589.6</v>
      </c>
    </row>
    <row r="143" spans="1:7" ht="57" customHeight="1" x14ac:dyDescent="0.25">
      <c r="A143" s="119" t="s">
        <v>400</v>
      </c>
      <c r="B143" s="168" t="s">
        <v>388</v>
      </c>
      <c r="C143" s="168" t="s">
        <v>224</v>
      </c>
      <c r="D143" s="139" t="s">
        <v>396</v>
      </c>
      <c r="E143" s="139">
        <v>119</v>
      </c>
      <c r="F143" s="210">
        <v>166.5</v>
      </c>
      <c r="G143" s="210">
        <v>201.7</v>
      </c>
    </row>
    <row r="144" spans="1:7" ht="55.5" customHeight="1" x14ac:dyDescent="0.25">
      <c r="A144" s="119" t="s">
        <v>401</v>
      </c>
      <c r="B144" s="168" t="s">
        <v>388</v>
      </c>
      <c r="C144" s="168" t="s">
        <v>224</v>
      </c>
      <c r="D144" s="139" t="s">
        <v>402</v>
      </c>
      <c r="E144" s="168" t="s">
        <v>227</v>
      </c>
      <c r="F144" s="210">
        <f>F145+F146</f>
        <v>392.8</v>
      </c>
      <c r="G144" s="210">
        <f>G145+G146</f>
        <v>394.1</v>
      </c>
    </row>
    <row r="145" spans="1:7" ht="36" customHeight="1" x14ac:dyDescent="0.25">
      <c r="A145" s="119" t="s">
        <v>301</v>
      </c>
      <c r="B145" s="168" t="s">
        <v>388</v>
      </c>
      <c r="C145" s="168" t="s">
        <v>224</v>
      </c>
      <c r="D145" s="139" t="s">
        <v>402</v>
      </c>
      <c r="E145" s="139">
        <v>247</v>
      </c>
      <c r="F145" s="210">
        <v>32.799999999999997</v>
      </c>
      <c r="G145" s="210">
        <v>34.1</v>
      </c>
    </row>
    <row r="146" spans="1:7" ht="38.25" customHeight="1" x14ac:dyDescent="0.25">
      <c r="A146" s="119" t="s">
        <v>250</v>
      </c>
      <c r="B146" s="168" t="s">
        <v>388</v>
      </c>
      <c r="C146" s="168" t="s">
        <v>224</v>
      </c>
      <c r="D146" s="139" t="s">
        <v>402</v>
      </c>
      <c r="E146" s="139">
        <v>851</v>
      </c>
      <c r="F146" s="210">
        <v>360</v>
      </c>
      <c r="G146" s="210">
        <v>360</v>
      </c>
    </row>
    <row r="147" spans="1:7" ht="23.25" customHeight="1" x14ac:dyDescent="0.25">
      <c r="A147" s="117" t="s">
        <v>409</v>
      </c>
      <c r="B147" s="170">
        <v>10</v>
      </c>
      <c r="C147" s="170" t="s">
        <v>225</v>
      </c>
      <c r="D147" s="137" t="s">
        <v>226</v>
      </c>
      <c r="E147" s="170" t="s">
        <v>227</v>
      </c>
      <c r="F147" s="212">
        <f>F148+F153</f>
        <v>331.9</v>
      </c>
      <c r="G147" s="212">
        <f>G148+G153</f>
        <v>287.60000000000002</v>
      </c>
    </row>
    <row r="148" spans="1:7" s="138" customFormat="1" ht="23.45" customHeight="1" x14ac:dyDescent="0.25">
      <c r="A148" s="117" t="s">
        <v>410</v>
      </c>
      <c r="B148" s="170">
        <v>10</v>
      </c>
      <c r="C148" s="170" t="s">
        <v>224</v>
      </c>
      <c r="D148" s="137" t="s">
        <v>226</v>
      </c>
      <c r="E148" s="170" t="s">
        <v>227</v>
      </c>
      <c r="F148" s="212">
        <f t="shared" ref="F148:G151" si="8">F149</f>
        <v>331.9</v>
      </c>
      <c r="G148" s="212">
        <f t="shared" si="8"/>
        <v>287.60000000000002</v>
      </c>
    </row>
    <row r="149" spans="1:7" ht="27" customHeight="1" x14ac:dyDescent="0.25">
      <c r="A149" s="119" t="s">
        <v>302</v>
      </c>
      <c r="B149" s="168">
        <v>10</v>
      </c>
      <c r="C149" s="168" t="s">
        <v>224</v>
      </c>
      <c r="D149" s="139" t="s">
        <v>278</v>
      </c>
      <c r="E149" s="168" t="s">
        <v>227</v>
      </c>
      <c r="F149" s="210">
        <f t="shared" si="8"/>
        <v>331.9</v>
      </c>
      <c r="G149" s="210">
        <f t="shared" si="8"/>
        <v>287.60000000000002</v>
      </c>
    </row>
    <row r="150" spans="1:7" ht="30" customHeight="1" x14ac:dyDescent="0.25">
      <c r="A150" s="119" t="s">
        <v>334</v>
      </c>
      <c r="B150" s="168">
        <v>10</v>
      </c>
      <c r="C150" s="168" t="s">
        <v>224</v>
      </c>
      <c r="D150" s="139" t="s">
        <v>254</v>
      </c>
      <c r="E150" s="168" t="s">
        <v>227</v>
      </c>
      <c r="F150" s="210">
        <f t="shared" si="8"/>
        <v>331.9</v>
      </c>
      <c r="G150" s="210">
        <f t="shared" si="8"/>
        <v>287.60000000000002</v>
      </c>
    </row>
    <row r="151" spans="1:7" ht="39.75" customHeight="1" x14ac:dyDescent="0.25">
      <c r="A151" s="149" t="s">
        <v>411</v>
      </c>
      <c r="B151" s="168">
        <v>10</v>
      </c>
      <c r="C151" s="168" t="s">
        <v>224</v>
      </c>
      <c r="D151" s="139" t="s">
        <v>412</v>
      </c>
      <c r="E151" s="168" t="s">
        <v>227</v>
      </c>
      <c r="F151" s="210">
        <f t="shared" si="8"/>
        <v>331.9</v>
      </c>
      <c r="G151" s="210">
        <f t="shared" si="8"/>
        <v>287.60000000000002</v>
      </c>
    </row>
    <row r="152" spans="1:7" ht="34.5" customHeight="1" x14ac:dyDescent="0.25">
      <c r="A152" s="149" t="s">
        <v>413</v>
      </c>
      <c r="B152" s="172">
        <v>10</v>
      </c>
      <c r="C152" s="168" t="s">
        <v>224</v>
      </c>
      <c r="D152" s="173" t="s">
        <v>412</v>
      </c>
      <c r="E152" s="173">
        <v>312</v>
      </c>
      <c r="F152" s="219">
        <v>331.9</v>
      </c>
      <c r="G152" s="219">
        <v>287.60000000000002</v>
      </c>
    </row>
    <row r="153" spans="1:7" ht="34.5" hidden="1" customHeight="1" x14ac:dyDescent="0.25">
      <c r="A153" s="146" t="s">
        <v>414</v>
      </c>
      <c r="B153" s="174" t="s">
        <v>415</v>
      </c>
      <c r="C153" s="170" t="s">
        <v>288</v>
      </c>
      <c r="D153" s="175" t="s">
        <v>226</v>
      </c>
      <c r="E153" s="174" t="s">
        <v>227</v>
      </c>
      <c r="F153" s="212">
        <f t="shared" ref="F153:G155" si="9">F154</f>
        <v>0</v>
      </c>
      <c r="G153" s="210">
        <f t="shared" si="9"/>
        <v>0</v>
      </c>
    </row>
    <row r="154" spans="1:7" ht="34.5" hidden="1" customHeight="1" x14ac:dyDescent="0.25">
      <c r="A154" s="149" t="s">
        <v>416</v>
      </c>
      <c r="B154" s="172" t="s">
        <v>415</v>
      </c>
      <c r="C154" s="168" t="s">
        <v>288</v>
      </c>
      <c r="D154" s="173" t="s">
        <v>278</v>
      </c>
      <c r="E154" s="172" t="s">
        <v>227</v>
      </c>
      <c r="F154" s="210">
        <f t="shared" si="9"/>
        <v>0</v>
      </c>
      <c r="G154" s="210">
        <f t="shared" si="9"/>
        <v>0</v>
      </c>
    </row>
    <row r="155" spans="1:7" ht="34.5" hidden="1" customHeight="1" x14ac:dyDescent="0.25">
      <c r="A155" s="149" t="s">
        <v>334</v>
      </c>
      <c r="B155" s="172" t="s">
        <v>415</v>
      </c>
      <c r="C155" s="168" t="s">
        <v>288</v>
      </c>
      <c r="D155" s="173" t="s">
        <v>254</v>
      </c>
      <c r="E155" s="172" t="s">
        <v>227</v>
      </c>
      <c r="F155" s="210">
        <f t="shared" si="9"/>
        <v>0</v>
      </c>
      <c r="G155" s="210">
        <f t="shared" si="9"/>
        <v>0</v>
      </c>
    </row>
    <row r="156" spans="1:7" ht="34.5" hidden="1" customHeight="1" x14ac:dyDescent="0.25">
      <c r="A156" s="149" t="s">
        <v>417</v>
      </c>
      <c r="B156" s="172" t="s">
        <v>415</v>
      </c>
      <c r="C156" s="168" t="s">
        <v>288</v>
      </c>
      <c r="D156" s="173" t="s">
        <v>418</v>
      </c>
      <c r="E156" s="172" t="s">
        <v>419</v>
      </c>
      <c r="F156" s="210"/>
      <c r="G156" s="210"/>
    </row>
    <row r="157" spans="1:7" ht="33.75" hidden="1" customHeight="1" x14ac:dyDescent="0.25">
      <c r="A157" s="146" t="s">
        <v>414</v>
      </c>
      <c r="B157" s="174" t="s">
        <v>415</v>
      </c>
      <c r="C157" s="170" t="s">
        <v>224</v>
      </c>
      <c r="D157" s="175" t="s">
        <v>286</v>
      </c>
      <c r="E157" s="174" t="s">
        <v>227</v>
      </c>
      <c r="F157" s="212">
        <f t="shared" ref="F157:G159" si="10">F158</f>
        <v>0</v>
      </c>
      <c r="G157" s="212">
        <f t="shared" si="10"/>
        <v>0</v>
      </c>
    </row>
    <row r="158" spans="1:7" ht="33.75" hidden="1" customHeight="1" x14ac:dyDescent="0.25">
      <c r="A158" s="149" t="s">
        <v>423</v>
      </c>
      <c r="B158" s="172" t="s">
        <v>415</v>
      </c>
      <c r="C158" s="168" t="s">
        <v>224</v>
      </c>
      <c r="D158" s="173" t="s">
        <v>278</v>
      </c>
      <c r="E158" s="172" t="s">
        <v>227</v>
      </c>
      <c r="F158" s="210">
        <f t="shared" si="10"/>
        <v>0</v>
      </c>
      <c r="G158" s="210">
        <f t="shared" si="10"/>
        <v>0</v>
      </c>
    </row>
    <row r="159" spans="1:7" ht="31.5" hidden="1" customHeight="1" x14ac:dyDescent="0.25">
      <c r="A159" s="149" t="s">
        <v>450</v>
      </c>
      <c r="B159" s="172" t="s">
        <v>415</v>
      </c>
      <c r="C159" s="168" t="s">
        <v>224</v>
      </c>
      <c r="D159" s="173" t="s">
        <v>254</v>
      </c>
      <c r="E159" s="172" t="s">
        <v>227</v>
      </c>
      <c r="F159" s="210">
        <f t="shared" si="10"/>
        <v>0</v>
      </c>
      <c r="G159" s="210">
        <f t="shared" si="10"/>
        <v>0</v>
      </c>
    </row>
    <row r="160" spans="1:7" ht="3.75" hidden="1" customHeight="1" x14ac:dyDescent="0.25">
      <c r="A160" s="149" t="s">
        <v>413</v>
      </c>
      <c r="B160" s="172" t="s">
        <v>415</v>
      </c>
      <c r="C160" s="168" t="s">
        <v>224</v>
      </c>
      <c r="D160" s="173" t="s">
        <v>418</v>
      </c>
      <c r="E160" s="172" t="s">
        <v>419</v>
      </c>
      <c r="F160" s="210">
        <v>0</v>
      </c>
      <c r="G160" s="210">
        <v>0</v>
      </c>
    </row>
    <row r="161" spans="1:7" ht="34.5" hidden="1" customHeight="1" x14ac:dyDescent="0.25">
      <c r="A161" s="146" t="s">
        <v>421</v>
      </c>
      <c r="B161" s="174" t="s">
        <v>276</v>
      </c>
      <c r="C161" s="170" t="s">
        <v>225</v>
      </c>
      <c r="D161" s="175" t="s">
        <v>226</v>
      </c>
      <c r="E161" s="174" t="s">
        <v>227</v>
      </c>
      <c r="F161" s="212">
        <f t="shared" ref="F161:G165" si="11">F162</f>
        <v>0</v>
      </c>
      <c r="G161" s="212">
        <f t="shared" si="11"/>
        <v>0</v>
      </c>
    </row>
    <row r="162" spans="1:7" ht="34.5" hidden="1" customHeight="1" x14ac:dyDescent="0.25">
      <c r="A162" s="149" t="s">
        <v>422</v>
      </c>
      <c r="B162" s="172" t="s">
        <v>276</v>
      </c>
      <c r="C162" s="168" t="s">
        <v>224</v>
      </c>
      <c r="D162" s="173" t="s">
        <v>226</v>
      </c>
      <c r="E162" s="172" t="s">
        <v>227</v>
      </c>
      <c r="F162" s="210">
        <f t="shared" si="11"/>
        <v>0</v>
      </c>
      <c r="G162" s="210">
        <f t="shared" si="11"/>
        <v>0</v>
      </c>
    </row>
    <row r="163" spans="1:7" ht="34.5" hidden="1" customHeight="1" x14ac:dyDescent="0.25">
      <c r="A163" s="149" t="s">
        <v>423</v>
      </c>
      <c r="B163" s="172" t="s">
        <v>276</v>
      </c>
      <c r="C163" s="168" t="s">
        <v>224</v>
      </c>
      <c r="D163" s="173" t="s">
        <v>254</v>
      </c>
      <c r="E163" s="172" t="s">
        <v>227</v>
      </c>
      <c r="F163" s="210">
        <f t="shared" si="11"/>
        <v>0</v>
      </c>
      <c r="G163" s="210">
        <f t="shared" si="11"/>
        <v>0</v>
      </c>
    </row>
    <row r="164" spans="1:7" ht="0.75" hidden="1" customHeight="1" x14ac:dyDescent="0.25">
      <c r="A164" s="149" t="s">
        <v>424</v>
      </c>
      <c r="B164" s="172" t="s">
        <v>276</v>
      </c>
      <c r="C164" s="168" t="s">
        <v>224</v>
      </c>
      <c r="D164" s="173" t="s">
        <v>425</v>
      </c>
      <c r="E164" s="172" t="s">
        <v>227</v>
      </c>
      <c r="F164" s="210">
        <f t="shared" si="11"/>
        <v>0</v>
      </c>
      <c r="G164" s="210">
        <f t="shared" si="11"/>
        <v>0</v>
      </c>
    </row>
    <row r="165" spans="1:7" ht="1.5" hidden="1" customHeight="1" x14ac:dyDescent="0.25">
      <c r="A165" s="149" t="s">
        <v>281</v>
      </c>
      <c r="B165" s="172" t="s">
        <v>276</v>
      </c>
      <c r="C165" s="168" t="s">
        <v>224</v>
      </c>
      <c r="D165" s="173" t="s">
        <v>426</v>
      </c>
      <c r="E165" s="172" t="s">
        <v>227</v>
      </c>
      <c r="F165" s="210">
        <f t="shared" si="11"/>
        <v>0</v>
      </c>
      <c r="G165" s="210">
        <f t="shared" si="11"/>
        <v>0</v>
      </c>
    </row>
    <row r="166" spans="1:7" ht="0.75" hidden="1" customHeight="1" x14ac:dyDescent="0.25">
      <c r="A166" s="149" t="s">
        <v>301</v>
      </c>
      <c r="B166" s="172" t="s">
        <v>276</v>
      </c>
      <c r="C166" s="168" t="s">
        <v>224</v>
      </c>
      <c r="D166" s="173" t="s">
        <v>426</v>
      </c>
      <c r="E166" s="172" t="s">
        <v>270</v>
      </c>
      <c r="F166" s="210">
        <v>0</v>
      </c>
      <c r="G166" s="210">
        <v>0</v>
      </c>
    </row>
    <row r="167" spans="1:7" ht="57" customHeight="1" x14ac:dyDescent="0.25">
      <c r="A167" s="146" t="s">
        <v>427</v>
      </c>
      <c r="B167" s="174" t="s">
        <v>307</v>
      </c>
      <c r="C167" s="170" t="s">
        <v>225</v>
      </c>
      <c r="D167" s="175" t="s">
        <v>226</v>
      </c>
      <c r="E167" s="174" t="s">
        <v>227</v>
      </c>
      <c r="F167" s="212">
        <f t="shared" ref="F167:G171" si="12">F168</f>
        <v>228</v>
      </c>
      <c r="G167" s="212">
        <f t="shared" si="12"/>
        <v>228</v>
      </c>
    </row>
    <row r="168" spans="1:7" ht="23.25" customHeight="1" x14ac:dyDescent="0.25">
      <c r="A168" s="119" t="s">
        <v>428</v>
      </c>
      <c r="B168" s="168" t="s">
        <v>307</v>
      </c>
      <c r="C168" s="168" t="s">
        <v>288</v>
      </c>
      <c r="D168" s="139" t="s">
        <v>226</v>
      </c>
      <c r="E168" s="168" t="s">
        <v>227</v>
      </c>
      <c r="F168" s="210">
        <f t="shared" si="12"/>
        <v>228</v>
      </c>
      <c r="G168" s="210">
        <f t="shared" si="12"/>
        <v>228</v>
      </c>
    </row>
    <row r="169" spans="1:7" ht="21.75" customHeight="1" x14ac:dyDescent="0.25">
      <c r="A169" s="149" t="s">
        <v>429</v>
      </c>
      <c r="B169" s="172" t="s">
        <v>307</v>
      </c>
      <c r="C169" s="168" t="s">
        <v>288</v>
      </c>
      <c r="D169" s="173" t="s">
        <v>278</v>
      </c>
      <c r="E169" s="168" t="s">
        <v>227</v>
      </c>
      <c r="F169" s="210">
        <f t="shared" si="12"/>
        <v>228</v>
      </c>
      <c r="G169" s="210">
        <f t="shared" si="12"/>
        <v>228</v>
      </c>
    </row>
    <row r="170" spans="1:7" ht="23.25" customHeight="1" x14ac:dyDescent="0.25">
      <c r="A170" s="149" t="s">
        <v>334</v>
      </c>
      <c r="B170" s="172" t="s">
        <v>307</v>
      </c>
      <c r="C170" s="168" t="s">
        <v>288</v>
      </c>
      <c r="D170" s="173" t="s">
        <v>254</v>
      </c>
      <c r="E170" s="168" t="s">
        <v>227</v>
      </c>
      <c r="F170" s="210">
        <f t="shared" si="12"/>
        <v>228</v>
      </c>
      <c r="G170" s="210">
        <f t="shared" si="12"/>
        <v>228</v>
      </c>
    </row>
    <row r="171" spans="1:7" ht="89.25" customHeight="1" x14ac:dyDescent="0.25">
      <c r="A171" s="149" t="s">
        <v>430</v>
      </c>
      <c r="B171" s="172" t="s">
        <v>307</v>
      </c>
      <c r="C171" s="168" t="s">
        <v>288</v>
      </c>
      <c r="D171" s="169" t="s">
        <v>431</v>
      </c>
      <c r="E171" s="168" t="s">
        <v>227</v>
      </c>
      <c r="F171" s="210">
        <f t="shared" si="12"/>
        <v>228</v>
      </c>
      <c r="G171" s="210">
        <f t="shared" si="12"/>
        <v>228</v>
      </c>
    </row>
    <row r="172" spans="1:7" ht="35.25" customHeight="1" x14ac:dyDescent="0.25">
      <c r="A172" s="149" t="s">
        <v>432</v>
      </c>
      <c r="B172" s="172" t="s">
        <v>307</v>
      </c>
      <c r="C172" s="168" t="s">
        <v>288</v>
      </c>
      <c r="D172" s="173" t="s">
        <v>431</v>
      </c>
      <c r="E172" s="173">
        <v>540</v>
      </c>
      <c r="F172" s="210">
        <v>228</v>
      </c>
      <c r="G172" s="210">
        <v>228</v>
      </c>
    </row>
    <row r="173" spans="1:7" ht="39.75" hidden="1" customHeight="1" x14ac:dyDescent="0.25">
      <c r="A173" s="117" t="s">
        <v>421</v>
      </c>
      <c r="B173" s="170" t="s">
        <v>276</v>
      </c>
      <c r="C173" s="170" t="s">
        <v>225</v>
      </c>
      <c r="D173" s="137" t="s">
        <v>226</v>
      </c>
      <c r="E173" s="170" t="s">
        <v>227</v>
      </c>
      <c r="F173" s="225"/>
      <c r="G173" s="225">
        <f>G175</f>
        <v>0</v>
      </c>
    </row>
    <row r="174" spans="1:7" hidden="1" x14ac:dyDescent="0.25">
      <c r="A174" s="119" t="s">
        <v>422</v>
      </c>
      <c r="B174" s="168" t="s">
        <v>276</v>
      </c>
      <c r="C174" s="168" t="s">
        <v>224</v>
      </c>
      <c r="D174" s="139" t="s">
        <v>226</v>
      </c>
      <c r="E174" s="168" t="s">
        <v>227</v>
      </c>
      <c r="F174" s="226"/>
      <c r="G174" s="226">
        <f>G175</f>
        <v>0</v>
      </c>
    </row>
    <row r="175" spans="1:7" hidden="1" x14ac:dyDescent="0.25">
      <c r="A175" s="149" t="s">
        <v>423</v>
      </c>
      <c r="B175" s="172" t="s">
        <v>276</v>
      </c>
      <c r="C175" s="168" t="s">
        <v>224</v>
      </c>
      <c r="D175" s="173" t="s">
        <v>254</v>
      </c>
      <c r="E175" s="168" t="s">
        <v>227</v>
      </c>
      <c r="F175" s="226"/>
      <c r="G175" s="226">
        <f>G176</f>
        <v>0</v>
      </c>
    </row>
    <row r="176" spans="1:7" ht="31.5" hidden="1" x14ac:dyDescent="0.25">
      <c r="A176" s="149" t="s">
        <v>424</v>
      </c>
      <c r="B176" s="172" t="s">
        <v>276</v>
      </c>
      <c r="C176" s="168" t="s">
        <v>224</v>
      </c>
      <c r="D176" s="173" t="s">
        <v>425</v>
      </c>
      <c r="E176" s="168" t="s">
        <v>227</v>
      </c>
      <c r="F176" s="226"/>
      <c r="G176" s="226">
        <f>G177</f>
        <v>0</v>
      </c>
    </row>
    <row r="177" spans="1:7" hidden="1" x14ac:dyDescent="0.25">
      <c r="A177" s="227" t="s">
        <v>281</v>
      </c>
      <c r="B177" s="172" t="s">
        <v>276</v>
      </c>
      <c r="C177" s="168" t="s">
        <v>224</v>
      </c>
      <c r="D177" s="169" t="s">
        <v>426</v>
      </c>
      <c r="E177" s="168" t="s">
        <v>227</v>
      </c>
      <c r="F177" s="226"/>
      <c r="G177" s="226">
        <f>G178</f>
        <v>0</v>
      </c>
    </row>
    <row r="178" spans="1:7" ht="31.5" hidden="1" x14ac:dyDescent="0.25">
      <c r="A178" s="149" t="s">
        <v>301</v>
      </c>
      <c r="B178" s="172" t="s">
        <v>276</v>
      </c>
      <c r="C178" s="168" t="s">
        <v>224</v>
      </c>
      <c r="D178" s="173" t="s">
        <v>426</v>
      </c>
      <c r="E178" s="173">
        <v>244</v>
      </c>
      <c r="F178" s="228"/>
      <c r="G178" s="228"/>
    </row>
    <row r="179" spans="1:7" x14ac:dyDescent="0.25">
      <c r="A179" s="229" t="s">
        <v>451</v>
      </c>
      <c r="B179" s="230" t="s">
        <v>225</v>
      </c>
      <c r="C179" s="230" t="s">
        <v>225</v>
      </c>
      <c r="D179" s="230" t="s">
        <v>452</v>
      </c>
      <c r="E179" s="230" t="s">
        <v>227</v>
      </c>
      <c r="F179" s="231">
        <v>84.2</v>
      </c>
      <c r="G179" s="231">
        <v>169.8</v>
      </c>
    </row>
  </sheetData>
  <mergeCells count="2">
    <mergeCell ref="D2:G2"/>
    <mergeCell ref="A3:G3"/>
  </mergeCells>
  <pageMargins left="0.23611111111111099" right="3.9583333333333297E-2" top="0.55138888888888904" bottom="0.55138888888888904" header="0.511811023622047" footer="0.511811023622047"/>
  <pageSetup paperSize="9" firstPageNumber="223" fitToHeight="0" orientation="portrait" useFirstPageNumber="1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46"/>
  <sheetViews>
    <sheetView topLeftCell="A147" zoomScaleNormal="100" workbookViewId="0">
      <selection activeCell="A4" sqref="A4"/>
    </sheetView>
  </sheetViews>
  <sheetFormatPr defaultColWidth="9.140625" defaultRowHeight="15.75" outlineLevelRow="1" outlineLevelCol="1" x14ac:dyDescent="0.25"/>
  <cols>
    <col min="1" max="1" width="72.140625" style="195" customWidth="1"/>
    <col min="2" max="2" width="9.5703125" style="195" customWidth="1"/>
    <col min="3" max="3" width="8.7109375" style="195" customWidth="1"/>
    <col min="4" max="4" width="10.42578125" style="196" customWidth="1"/>
    <col min="5" max="5" width="19.140625" style="196" customWidth="1"/>
    <col min="6" max="6" width="9" style="196" customWidth="1"/>
    <col min="7" max="7" width="17.140625" style="232" hidden="1" customWidth="1" outlineLevel="1"/>
    <col min="8" max="8" width="16.140625" style="233" hidden="1" customWidth="1" outlineLevel="1"/>
    <col min="9" max="9" width="15" style="196" customWidth="1" collapsed="1"/>
    <col min="10" max="10" width="12" style="196" customWidth="1"/>
    <col min="11" max="11" width="11.42578125" style="196" hidden="1" customWidth="1"/>
    <col min="12" max="18" width="9.140625" style="196" hidden="1"/>
    <col min="19" max="19" width="11.28515625" style="196" customWidth="1"/>
    <col min="20" max="256" width="9.140625" style="199"/>
    <col min="257" max="257" width="72.140625" style="199" customWidth="1"/>
    <col min="258" max="258" width="9.5703125" style="199" customWidth="1"/>
    <col min="259" max="259" width="8.7109375" style="199" customWidth="1"/>
    <col min="260" max="260" width="10.42578125" style="199" customWidth="1"/>
    <col min="261" max="261" width="19.140625" style="199" customWidth="1"/>
    <col min="262" max="262" width="9" style="199" customWidth="1"/>
    <col min="263" max="263" width="17.140625" style="199" customWidth="1"/>
    <col min="264" max="264" width="21" style="199" customWidth="1"/>
    <col min="265" max="265" width="17.5703125" style="199" customWidth="1"/>
    <col min="266" max="266" width="12" style="199" customWidth="1"/>
    <col min="267" max="267" width="11.42578125" style="199" customWidth="1"/>
    <col min="268" max="512" width="9.140625" style="199"/>
    <col min="513" max="513" width="72.140625" style="199" customWidth="1"/>
    <col min="514" max="514" width="9.5703125" style="199" customWidth="1"/>
    <col min="515" max="515" width="8.7109375" style="199" customWidth="1"/>
    <col min="516" max="516" width="10.42578125" style="199" customWidth="1"/>
    <col min="517" max="517" width="19.140625" style="199" customWidth="1"/>
    <col min="518" max="518" width="9" style="199" customWidth="1"/>
    <col min="519" max="519" width="17.140625" style="199" customWidth="1"/>
    <col min="520" max="520" width="21" style="199" customWidth="1"/>
    <col min="521" max="521" width="17.5703125" style="199" customWidth="1"/>
    <col min="522" max="522" width="12" style="199" customWidth="1"/>
    <col min="523" max="523" width="11.42578125" style="199" customWidth="1"/>
    <col min="524" max="768" width="9.140625" style="199"/>
    <col min="769" max="769" width="72.140625" style="199" customWidth="1"/>
    <col min="770" max="770" width="9.5703125" style="199" customWidth="1"/>
    <col min="771" max="771" width="8.7109375" style="199" customWidth="1"/>
    <col min="772" max="772" width="10.42578125" style="199" customWidth="1"/>
    <col min="773" max="773" width="19.140625" style="199" customWidth="1"/>
    <col min="774" max="774" width="9" style="199" customWidth="1"/>
    <col min="775" max="775" width="17.140625" style="199" customWidth="1"/>
    <col min="776" max="776" width="21" style="199" customWidth="1"/>
    <col min="777" max="777" width="17.5703125" style="199" customWidth="1"/>
    <col min="778" max="778" width="12" style="199" customWidth="1"/>
    <col min="779" max="779" width="11.42578125" style="199" customWidth="1"/>
    <col min="780" max="1024" width="9.140625" style="199"/>
  </cols>
  <sheetData>
    <row r="1" spans="1:19" ht="104.25" customHeight="1" x14ac:dyDescent="0.25">
      <c r="A1" s="17"/>
      <c r="B1" s="92"/>
      <c r="C1" s="92"/>
      <c r="D1" s="93"/>
      <c r="E1" s="606" t="s">
        <v>632</v>
      </c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</row>
    <row r="2" spans="1:19" ht="92.25" customHeight="1" x14ac:dyDescent="0.25">
      <c r="A2" s="92"/>
      <c r="B2" s="92"/>
      <c r="C2" s="92"/>
      <c r="D2" s="93"/>
      <c r="E2" s="605" t="s">
        <v>453</v>
      </c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</row>
    <row r="3" spans="1:19" ht="48" customHeight="1" x14ac:dyDescent="0.25">
      <c r="A3" s="604" t="s">
        <v>454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</row>
    <row r="4" spans="1:19" ht="15.6" customHeight="1" x14ac:dyDescent="0.25">
      <c r="A4" s="95"/>
      <c r="B4" s="95"/>
      <c r="C4" s="95"/>
      <c r="D4" s="96"/>
      <c r="E4" s="96"/>
      <c r="F4" s="96"/>
      <c r="G4" s="234" t="s">
        <v>211</v>
      </c>
      <c r="H4" s="235"/>
    </row>
    <row r="5" spans="1:19" ht="57.75" customHeight="1" x14ac:dyDescent="0.25">
      <c r="A5" s="100" t="s">
        <v>212</v>
      </c>
      <c r="B5" s="100" t="s">
        <v>455</v>
      </c>
      <c r="C5" s="100" t="s">
        <v>213</v>
      </c>
      <c r="D5" s="100" t="s">
        <v>214</v>
      </c>
      <c r="E5" s="100" t="s">
        <v>215</v>
      </c>
      <c r="F5" s="100" t="s">
        <v>216</v>
      </c>
      <c r="G5" s="203" t="s">
        <v>217</v>
      </c>
      <c r="H5" s="236" t="s">
        <v>218</v>
      </c>
      <c r="I5" s="236" t="s">
        <v>219</v>
      </c>
      <c r="J5" s="237" t="s">
        <v>220</v>
      </c>
      <c r="K5" s="237"/>
      <c r="L5" s="237"/>
      <c r="M5" s="237"/>
      <c r="N5" s="237"/>
      <c r="O5" s="237"/>
      <c r="P5" s="237"/>
      <c r="Q5" s="237"/>
      <c r="R5" s="237"/>
      <c r="S5" s="237" t="s">
        <v>219</v>
      </c>
    </row>
    <row r="6" spans="1:19" ht="20.25" hidden="1" customHeight="1" outlineLevel="1" x14ac:dyDescent="0.25">
      <c r="A6" s="106"/>
      <c r="B6" s="106"/>
      <c r="C6" s="107"/>
      <c r="D6" s="107"/>
      <c r="E6" s="107"/>
      <c r="F6" s="107"/>
      <c r="G6" s="204"/>
      <c r="H6" s="238"/>
      <c r="I6" s="239"/>
      <c r="J6" s="237"/>
      <c r="K6" s="237"/>
      <c r="L6" s="237"/>
      <c r="M6" s="237"/>
      <c r="N6" s="237"/>
      <c r="O6" s="237"/>
      <c r="P6" s="237"/>
      <c r="Q6" s="237"/>
      <c r="R6" s="237"/>
      <c r="S6" s="237"/>
    </row>
    <row r="7" spans="1:19" s="113" customFormat="1" ht="39.6" customHeight="1" collapsed="1" x14ac:dyDescent="0.25">
      <c r="A7" s="240" t="s">
        <v>221</v>
      </c>
      <c r="B7" s="111">
        <v>525</v>
      </c>
      <c r="C7" s="115" t="s">
        <v>225</v>
      </c>
      <c r="D7" s="115" t="s">
        <v>225</v>
      </c>
      <c r="E7" s="115" t="s">
        <v>226</v>
      </c>
      <c r="F7" s="115" t="s">
        <v>227</v>
      </c>
      <c r="G7" s="205">
        <f>G8+G57+G66+G74+G112+G127+G139+G146+G178+G218+G240+G175</f>
        <v>8015.4</v>
      </c>
      <c r="H7" s="241">
        <f>H8+H131+H178+H218</f>
        <v>466.4</v>
      </c>
      <c r="I7" s="242">
        <f t="shared" ref="I7:I26" si="0">G7+H7</f>
        <v>8481.7999999999993</v>
      </c>
      <c r="J7" s="237">
        <f>J131</f>
        <v>986.3</v>
      </c>
      <c r="K7" s="237"/>
      <c r="L7" s="237"/>
      <c r="M7" s="237"/>
      <c r="N7" s="237"/>
      <c r="O7" s="237"/>
      <c r="P7" s="237"/>
      <c r="Q7" s="237"/>
      <c r="R7" s="237"/>
      <c r="S7" s="237">
        <f t="shared" ref="S7:S26" si="1">I7+J7</f>
        <v>9468.0999999999985</v>
      </c>
    </row>
    <row r="8" spans="1:19" ht="23.25" customHeight="1" x14ac:dyDescent="0.25">
      <c r="A8" s="146" t="s">
        <v>223</v>
      </c>
      <c r="B8" s="111">
        <v>525</v>
      </c>
      <c r="C8" s="115" t="s">
        <v>224</v>
      </c>
      <c r="D8" s="115" t="s">
        <v>225</v>
      </c>
      <c r="E8" s="115" t="s">
        <v>226</v>
      </c>
      <c r="F8" s="115" t="s">
        <v>227</v>
      </c>
      <c r="G8" s="207">
        <f>G9+G16+G51</f>
        <v>2099.2999999999997</v>
      </c>
      <c r="H8" s="243">
        <f>H16</f>
        <v>3.6</v>
      </c>
      <c r="I8" s="242">
        <f t="shared" si="0"/>
        <v>2102.8999999999996</v>
      </c>
      <c r="J8" s="237"/>
      <c r="K8" s="237"/>
      <c r="L8" s="237"/>
      <c r="M8" s="237"/>
      <c r="N8" s="237"/>
      <c r="O8" s="237"/>
      <c r="P8" s="237"/>
      <c r="Q8" s="237"/>
      <c r="R8" s="237"/>
      <c r="S8" s="237">
        <f t="shared" si="1"/>
        <v>2102.8999999999996</v>
      </c>
    </row>
    <row r="9" spans="1:19" ht="33.75" customHeight="1" x14ac:dyDescent="0.25">
      <c r="A9" s="117" t="s">
        <v>228</v>
      </c>
      <c r="B9" s="111">
        <v>525</v>
      </c>
      <c r="C9" s="115" t="s">
        <v>224</v>
      </c>
      <c r="D9" s="115" t="s">
        <v>229</v>
      </c>
      <c r="E9" s="115" t="s">
        <v>226</v>
      </c>
      <c r="F9" s="115" t="s">
        <v>227</v>
      </c>
      <c r="G9" s="209">
        <f>G10</f>
        <v>768.2</v>
      </c>
      <c r="H9" s="244"/>
      <c r="I9" s="242">
        <f t="shared" si="0"/>
        <v>768.2</v>
      </c>
      <c r="J9" s="237"/>
      <c r="K9" s="237"/>
      <c r="L9" s="237"/>
      <c r="M9" s="237"/>
      <c r="N9" s="237"/>
      <c r="O9" s="237"/>
      <c r="P9" s="237"/>
      <c r="Q9" s="237"/>
      <c r="R9" s="237"/>
      <c r="S9" s="237">
        <f t="shared" si="1"/>
        <v>768.2</v>
      </c>
    </row>
    <row r="10" spans="1:19" ht="31.5" x14ac:dyDescent="0.25">
      <c r="A10" s="119" t="s">
        <v>230</v>
      </c>
      <c r="B10" s="245">
        <v>525</v>
      </c>
      <c r="C10" s="120" t="s">
        <v>224</v>
      </c>
      <c r="D10" s="120" t="s">
        <v>229</v>
      </c>
      <c r="E10" s="121" t="s">
        <v>231</v>
      </c>
      <c r="F10" s="120" t="s">
        <v>227</v>
      </c>
      <c r="G10" s="211">
        <f>G11</f>
        <v>768.2</v>
      </c>
      <c r="H10" s="246"/>
      <c r="I10" s="247">
        <f t="shared" si="0"/>
        <v>768.2</v>
      </c>
      <c r="J10" s="248"/>
      <c r="K10" s="248"/>
      <c r="L10" s="248"/>
      <c r="M10" s="248"/>
      <c r="N10" s="248"/>
      <c r="O10" s="248"/>
      <c r="P10" s="248"/>
      <c r="Q10" s="248"/>
      <c r="R10" s="248"/>
      <c r="S10" s="248">
        <f t="shared" si="1"/>
        <v>768.2</v>
      </c>
    </row>
    <row r="11" spans="1:19" ht="24.75" customHeight="1" x14ac:dyDescent="0.25">
      <c r="A11" s="119" t="s">
        <v>232</v>
      </c>
      <c r="B11" s="245">
        <v>525</v>
      </c>
      <c r="C11" s="120" t="s">
        <v>224</v>
      </c>
      <c r="D11" s="120" t="s">
        <v>229</v>
      </c>
      <c r="E11" s="121" t="s">
        <v>233</v>
      </c>
      <c r="F11" s="120" t="s">
        <v>227</v>
      </c>
      <c r="G11" s="211">
        <f>G12</f>
        <v>768.2</v>
      </c>
      <c r="H11" s="246"/>
      <c r="I11" s="247">
        <f t="shared" si="0"/>
        <v>768.2</v>
      </c>
      <c r="J11" s="248"/>
      <c r="K11" s="248"/>
      <c r="L11" s="248"/>
      <c r="M11" s="248"/>
      <c r="N11" s="248"/>
      <c r="O11" s="248"/>
      <c r="P11" s="248"/>
      <c r="Q11" s="248"/>
      <c r="R11" s="248"/>
      <c r="S11" s="248">
        <f t="shared" si="1"/>
        <v>768.2</v>
      </c>
    </row>
    <row r="12" spans="1:19" ht="31.5" x14ac:dyDescent="0.25">
      <c r="A12" s="119" t="s">
        <v>234</v>
      </c>
      <c r="B12" s="245">
        <v>525</v>
      </c>
      <c r="C12" s="120" t="s">
        <v>224</v>
      </c>
      <c r="D12" s="120" t="s">
        <v>229</v>
      </c>
      <c r="E12" s="121" t="s">
        <v>235</v>
      </c>
      <c r="F12" s="120" t="s">
        <v>227</v>
      </c>
      <c r="G12" s="211">
        <f>G14+G15</f>
        <v>768.2</v>
      </c>
      <c r="H12" s="246"/>
      <c r="I12" s="247">
        <f t="shared" si="0"/>
        <v>768.2</v>
      </c>
      <c r="J12" s="248"/>
      <c r="K12" s="248"/>
      <c r="L12" s="248"/>
      <c r="M12" s="248"/>
      <c r="N12" s="248"/>
      <c r="O12" s="248"/>
      <c r="P12" s="248"/>
      <c r="Q12" s="248"/>
      <c r="R12" s="248"/>
      <c r="S12" s="248">
        <f t="shared" si="1"/>
        <v>768.2</v>
      </c>
    </row>
    <row r="13" spans="1:19" ht="31.5" x14ac:dyDescent="0.25">
      <c r="A13" s="119" t="s">
        <v>236</v>
      </c>
      <c r="B13" s="245">
        <v>525</v>
      </c>
      <c r="C13" s="125" t="s">
        <v>224</v>
      </c>
      <c r="D13" s="125" t="s">
        <v>229</v>
      </c>
      <c r="E13" s="126" t="s">
        <v>235</v>
      </c>
      <c r="F13" s="120" t="s">
        <v>237</v>
      </c>
      <c r="G13" s="211">
        <f>G14+G15</f>
        <v>768.2</v>
      </c>
      <c r="H13" s="246"/>
      <c r="I13" s="247">
        <f t="shared" si="0"/>
        <v>768.2</v>
      </c>
      <c r="J13" s="248"/>
      <c r="K13" s="248"/>
      <c r="L13" s="248"/>
      <c r="M13" s="248"/>
      <c r="N13" s="248"/>
      <c r="O13" s="248"/>
      <c r="P13" s="248"/>
      <c r="Q13" s="248"/>
      <c r="R13" s="248"/>
      <c r="S13" s="248">
        <f t="shared" si="1"/>
        <v>768.2</v>
      </c>
    </row>
    <row r="14" spans="1:19" ht="31.5" x14ac:dyDescent="0.25">
      <c r="A14" s="119" t="s">
        <v>238</v>
      </c>
      <c r="B14" s="245">
        <v>525</v>
      </c>
      <c r="C14" s="120" t="s">
        <v>224</v>
      </c>
      <c r="D14" s="120" t="s">
        <v>229</v>
      </c>
      <c r="E14" s="121" t="s">
        <v>235</v>
      </c>
      <c r="F14" s="127">
        <v>121</v>
      </c>
      <c r="G14" s="211">
        <f>прил.6!F14</f>
        <v>590</v>
      </c>
      <c r="H14" s="249"/>
      <c r="I14" s="247">
        <f t="shared" si="0"/>
        <v>590</v>
      </c>
      <c r="J14" s="248"/>
      <c r="K14" s="248"/>
      <c r="L14" s="248"/>
      <c r="M14" s="248"/>
      <c r="N14" s="248"/>
      <c r="O14" s="248"/>
      <c r="P14" s="248"/>
      <c r="Q14" s="248"/>
      <c r="R14" s="248"/>
      <c r="S14" s="248">
        <f t="shared" si="1"/>
        <v>590</v>
      </c>
    </row>
    <row r="15" spans="1:19" ht="49.5" customHeight="1" x14ac:dyDescent="0.25">
      <c r="A15" s="119" t="s">
        <v>239</v>
      </c>
      <c r="B15" s="245">
        <v>525</v>
      </c>
      <c r="C15" s="120" t="s">
        <v>224</v>
      </c>
      <c r="D15" s="120" t="s">
        <v>229</v>
      </c>
      <c r="E15" s="121" t="s">
        <v>235</v>
      </c>
      <c r="F15" s="127">
        <v>129</v>
      </c>
      <c r="G15" s="211">
        <f>прил.6!F15</f>
        <v>178.2</v>
      </c>
      <c r="H15" s="246"/>
      <c r="I15" s="247">
        <f t="shared" si="0"/>
        <v>178.2</v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>
        <f t="shared" si="1"/>
        <v>178.2</v>
      </c>
    </row>
    <row r="16" spans="1:19" ht="63.75" customHeight="1" x14ac:dyDescent="0.25">
      <c r="A16" s="117" t="s">
        <v>240</v>
      </c>
      <c r="B16" s="111">
        <v>525</v>
      </c>
      <c r="C16" s="115" t="s">
        <v>224</v>
      </c>
      <c r="D16" s="115" t="s">
        <v>241</v>
      </c>
      <c r="E16" s="129" t="s">
        <v>226</v>
      </c>
      <c r="F16" s="115" t="s">
        <v>227</v>
      </c>
      <c r="G16" s="209">
        <f>G17</f>
        <v>1282.6999999999998</v>
      </c>
      <c r="H16" s="244">
        <f>H17</f>
        <v>3.6</v>
      </c>
      <c r="I16" s="242">
        <f t="shared" si="0"/>
        <v>1286.2999999999997</v>
      </c>
      <c r="J16" s="248"/>
      <c r="K16" s="248"/>
      <c r="L16" s="248"/>
      <c r="M16" s="248"/>
      <c r="N16" s="248"/>
      <c r="O16" s="248"/>
      <c r="P16" s="248"/>
      <c r="Q16" s="248"/>
      <c r="R16" s="248"/>
      <c r="S16" s="237">
        <f t="shared" si="1"/>
        <v>1286.2999999999997</v>
      </c>
    </row>
    <row r="17" spans="1:19" ht="31.5" x14ac:dyDescent="0.25">
      <c r="A17" s="119" t="s">
        <v>242</v>
      </c>
      <c r="B17" s="245">
        <v>525</v>
      </c>
      <c r="C17" s="120" t="s">
        <v>224</v>
      </c>
      <c r="D17" s="120" t="s">
        <v>241</v>
      </c>
      <c r="E17" s="121" t="s">
        <v>231</v>
      </c>
      <c r="F17" s="120" t="s">
        <v>227</v>
      </c>
      <c r="G17" s="211">
        <f>G18</f>
        <v>1282.6999999999998</v>
      </c>
      <c r="H17" s="246">
        <f>H18</f>
        <v>3.6</v>
      </c>
      <c r="I17" s="247">
        <f t="shared" si="0"/>
        <v>1286.2999999999997</v>
      </c>
      <c r="J17" s="248"/>
      <c r="K17" s="248"/>
      <c r="L17" s="248"/>
      <c r="M17" s="248"/>
      <c r="N17" s="248"/>
      <c r="O17" s="248"/>
      <c r="P17" s="248"/>
      <c r="Q17" s="248"/>
      <c r="R17" s="248"/>
      <c r="S17" s="248">
        <f t="shared" si="1"/>
        <v>1286.2999999999997</v>
      </c>
    </row>
    <row r="18" spans="1:19" ht="31.5" customHeight="1" x14ac:dyDescent="0.25">
      <c r="A18" s="119" t="s">
        <v>243</v>
      </c>
      <c r="B18" s="245">
        <v>525</v>
      </c>
      <c r="C18" s="120" t="s">
        <v>224</v>
      </c>
      <c r="D18" s="120" t="s">
        <v>241</v>
      </c>
      <c r="E18" s="121" t="s">
        <v>244</v>
      </c>
      <c r="F18" s="120" t="s">
        <v>227</v>
      </c>
      <c r="G18" s="211">
        <f>G19+G23</f>
        <v>1282.6999999999998</v>
      </c>
      <c r="H18" s="246">
        <f>H23</f>
        <v>3.6</v>
      </c>
      <c r="I18" s="247">
        <f t="shared" si="0"/>
        <v>1286.2999999999997</v>
      </c>
      <c r="J18" s="248"/>
      <c r="K18" s="248"/>
      <c r="L18" s="248"/>
      <c r="M18" s="248"/>
      <c r="N18" s="248"/>
      <c r="O18" s="248"/>
      <c r="P18" s="248"/>
      <c r="Q18" s="248"/>
      <c r="R18" s="248"/>
      <c r="S18" s="248">
        <f t="shared" si="1"/>
        <v>1286.2999999999997</v>
      </c>
    </row>
    <row r="19" spans="1:19" ht="37.5" customHeight="1" x14ac:dyDescent="0.25">
      <c r="A19" s="119" t="s">
        <v>245</v>
      </c>
      <c r="B19" s="245">
        <v>525</v>
      </c>
      <c r="C19" s="120" t="s">
        <v>224</v>
      </c>
      <c r="D19" s="120" t="s">
        <v>241</v>
      </c>
      <c r="E19" s="121" t="s">
        <v>246</v>
      </c>
      <c r="F19" s="120" t="s">
        <v>227</v>
      </c>
      <c r="G19" s="211">
        <f>G20</f>
        <v>927.19999999999993</v>
      </c>
      <c r="H19" s="246"/>
      <c r="I19" s="247">
        <f t="shared" si="0"/>
        <v>927.19999999999993</v>
      </c>
      <c r="J19" s="248"/>
      <c r="K19" s="248"/>
      <c r="L19" s="248"/>
      <c r="M19" s="248"/>
      <c r="N19" s="248"/>
      <c r="O19" s="248"/>
      <c r="P19" s="248"/>
      <c r="Q19" s="248"/>
      <c r="R19" s="248"/>
      <c r="S19" s="248">
        <f t="shared" si="1"/>
        <v>927.19999999999993</v>
      </c>
    </row>
    <row r="20" spans="1:19" ht="33.75" customHeight="1" x14ac:dyDescent="0.25">
      <c r="A20" s="119" t="s">
        <v>236</v>
      </c>
      <c r="B20" s="245">
        <v>525</v>
      </c>
      <c r="C20" s="120" t="s">
        <v>224</v>
      </c>
      <c r="D20" s="120" t="s">
        <v>241</v>
      </c>
      <c r="E20" s="121" t="s">
        <v>246</v>
      </c>
      <c r="F20" s="120" t="s">
        <v>237</v>
      </c>
      <c r="G20" s="211">
        <f>G21+G22</f>
        <v>927.19999999999993</v>
      </c>
      <c r="H20" s="246"/>
      <c r="I20" s="247">
        <f t="shared" si="0"/>
        <v>927.19999999999993</v>
      </c>
      <c r="J20" s="248"/>
      <c r="K20" s="248"/>
      <c r="L20" s="248"/>
      <c r="M20" s="248"/>
      <c r="N20" s="248"/>
      <c r="O20" s="248"/>
      <c r="P20" s="248"/>
      <c r="Q20" s="248"/>
      <c r="R20" s="248"/>
      <c r="S20" s="248">
        <f t="shared" si="1"/>
        <v>927.19999999999993</v>
      </c>
    </row>
    <row r="21" spans="1:19" ht="45.75" customHeight="1" x14ac:dyDescent="0.25">
      <c r="A21" s="149" t="s">
        <v>238</v>
      </c>
      <c r="B21" s="245">
        <v>525</v>
      </c>
      <c r="C21" s="120" t="s">
        <v>224</v>
      </c>
      <c r="D21" s="120" t="s">
        <v>241</v>
      </c>
      <c r="E21" s="121" t="s">
        <v>246</v>
      </c>
      <c r="F21" s="132">
        <v>121</v>
      </c>
      <c r="G21" s="211">
        <f>прил.6!F21</f>
        <v>675.3</v>
      </c>
      <c r="H21" s="246"/>
      <c r="I21" s="247">
        <f t="shared" si="0"/>
        <v>675.3</v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>
        <f t="shared" si="1"/>
        <v>675.3</v>
      </c>
    </row>
    <row r="22" spans="1:19" ht="47.25" x14ac:dyDescent="0.25">
      <c r="A22" s="149" t="s">
        <v>239</v>
      </c>
      <c r="B22" s="245">
        <v>525</v>
      </c>
      <c r="C22" s="120" t="s">
        <v>224</v>
      </c>
      <c r="D22" s="120" t="s">
        <v>241</v>
      </c>
      <c r="E22" s="121" t="s">
        <v>248</v>
      </c>
      <c r="F22" s="132">
        <v>129</v>
      </c>
      <c r="G22" s="211">
        <f>прил.6!F22</f>
        <v>251.9</v>
      </c>
      <c r="H22" s="246"/>
      <c r="I22" s="247">
        <f t="shared" si="0"/>
        <v>251.9</v>
      </c>
      <c r="J22" s="248"/>
      <c r="K22" s="248"/>
      <c r="L22" s="248"/>
      <c r="M22" s="248"/>
      <c r="N22" s="248"/>
      <c r="O22" s="248"/>
      <c r="P22" s="248"/>
      <c r="Q22" s="248"/>
      <c r="R22" s="248"/>
      <c r="S22" s="248">
        <f t="shared" si="1"/>
        <v>251.9</v>
      </c>
    </row>
    <row r="23" spans="1:19" ht="31.5" x14ac:dyDescent="0.25">
      <c r="A23" s="134" t="s">
        <v>247</v>
      </c>
      <c r="B23" s="245">
        <v>525</v>
      </c>
      <c r="C23" s="120" t="s">
        <v>224</v>
      </c>
      <c r="D23" s="120" t="s">
        <v>241</v>
      </c>
      <c r="E23" s="121" t="s">
        <v>248</v>
      </c>
      <c r="F23" s="132" t="s">
        <v>227</v>
      </c>
      <c r="G23" s="211">
        <f>G24+G25+G26</f>
        <v>355.5</v>
      </c>
      <c r="H23" s="246">
        <f>H25</f>
        <v>3.6</v>
      </c>
      <c r="I23" s="247">
        <f t="shared" si="0"/>
        <v>359.1</v>
      </c>
      <c r="J23" s="248"/>
      <c r="K23" s="248"/>
      <c r="L23" s="248"/>
      <c r="M23" s="248"/>
      <c r="N23" s="248"/>
      <c r="O23" s="248"/>
      <c r="P23" s="248"/>
      <c r="Q23" s="248"/>
      <c r="R23" s="248"/>
      <c r="S23" s="248">
        <f t="shared" si="1"/>
        <v>359.1</v>
      </c>
    </row>
    <row r="24" spans="1:19" ht="31.5" x14ac:dyDescent="0.25">
      <c r="A24" s="119" t="s">
        <v>249</v>
      </c>
      <c r="B24" s="245">
        <v>525</v>
      </c>
      <c r="C24" s="120" t="s">
        <v>224</v>
      </c>
      <c r="D24" s="120" t="s">
        <v>241</v>
      </c>
      <c r="E24" s="121" t="s">
        <v>248</v>
      </c>
      <c r="F24" s="132">
        <v>244</v>
      </c>
      <c r="G24" s="211">
        <f>прил.6!F24</f>
        <v>355.2</v>
      </c>
      <c r="H24" s="246"/>
      <c r="I24" s="247">
        <f t="shared" si="0"/>
        <v>355.2</v>
      </c>
      <c r="J24" s="248"/>
      <c r="K24" s="248"/>
      <c r="L24" s="248"/>
      <c r="M24" s="248"/>
      <c r="N24" s="248"/>
      <c r="O24" s="248"/>
      <c r="P24" s="248"/>
      <c r="Q24" s="248"/>
      <c r="R24" s="248"/>
      <c r="S24" s="248">
        <f t="shared" si="1"/>
        <v>355.2</v>
      </c>
    </row>
    <row r="25" spans="1:19" ht="31.5" x14ac:dyDescent="0.25">
      <c r="A25" s="134" t="s">
        <v>250</v>
      </c>
      <c r="B25" s="245">
        <v>525</v>
      </c>
      <c r="C25" s="120" t="s">
        <v>224</v>
      </c>
      <c r="D25" s="120" t="s">
        <v>241</v>
      </c>
      <c r="E25" s="121" t="s">
        <v>248</v>
      </c>
      <c r="F25" s="132">
        <v>851</v>
      </c>
      <c r="G25" s="211">
        <f>прил.6!F25</f>
        <v>0.3</v>
      </c>
      <c r="H25" s="246">
        <f>H26</f>
        <v>3.6</v>
      </c>
      <c r="I25" s="247">
        <f t="shared" si="0"/>
        <v>3.9</v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>
        <f t="shared" si="1"/>
        <v>3.9</v>
      </c>
    </row>
    <row r="26" spans="1:19" ht="38.85" customHeight="1" x14ac:dyDescent="0.25">
      <c r="A26" s="134" t="s">
        <v>251</v>
      </c>
      <c r="B26" s="245">
        <v>525</v>
      </c>
      <c r="C26" s="120" t="s">
        <v>224</v>
      </c>
      <c r="D26" s="120" t="s">
        <v>241</v>
      </c>
      <c r="E26" s="121" t="s">
        <v>248</v>
      </c>
      <c r="F26" s="132">
        <v>852</v>
      </c>
      <c r="G26" s="211">
        <v>0</v>
      </c>
      <c r="H26" s="246">
        <f>H50</f>
        <v>3.6</v>
      </c>
      <c r="I26" s="247">
        <f t="shared" si="0"/>
        <v>3.6</v>
      </c>
      <c r="J26" s="248"/>
      <c r="K26" s="248"/>
      <c r="L26" s="248"/>
      <c r="M26" s="248"/>
      <c r="N26" s="248"/>
      <c r="O26" s="248"/>
      <c r="P26" s="248"/>
      <c r="Q26" s="248"/>
      <c r="R26" s="248"/>
      <c r="S26" s="248">
        <f t="shared" si="1"/>
        <v>3.6</v>
      </c>
    </row>
    <row r="27" spans="1:19" s="138" customFormat="1" ht="27" hidden="1" customHeight="1" x14ac:dyDescent="0.25">
      <c r="A27" s="135" t="s">
        <v>252</v>
      </c>
      <c r="B27" s="245">
        <v>525</v>
      </c>
      <c r="C27" s="136" t="s">
        <v>224</v>
      </c>
      <c r="D27" s="136" t="s">
        <v>253</v>
      </c>
      <c r="E27" s="140" t="s">
        <v>254</v>
      </c>
      <c r="F27" s="115" t="s">
        <v>227</v>
      </c>
      <c r="G27" s="207"/>
      <c r="H27" s="244"/>
      <c r="I27" s="236"/>
      <c r="J27" s="237"/>
      <c r="K27" s="237"/>
      <c r="L27" s="237"/>
      <c r="M27" s="237"/>
      <c r="N27" s="237"/>
      <c r="O27" s="237"/>
      <c r="P27" s="237"/>
      <c r="Q27" s="237"/>
      <c r="R27" s="237"/>
      <c r="S27" s="237"/>
    </row>
    <row r="28" spans="1:19" ht="37.5" hidden="1" customHeight="1" x14ac:dyDescent="0.25">
      <c r="A28" s="134" t="s">
        <v>255</v>
      </c>
      <c r="B28" s="245">
        <v>525</v>
      </c>
      <c r="C28" s="125" t="s">
        <v>224</v>
      </c>
      <c r="D28" s="125" t="s">
        <v>253</v>
      </c>
      <c r="E28" s="127" t="s">
        <v>256</v>
      </c>
      <c r="F28" s="120" t="s">
        <v>227</v>
      </c>
      <c r="G28" s="213"/>
      <c r="H28" s="246"/>
      <c r="I28" s="239"/>
      <c r="J28" s="248"/>
      <c r="K28" s="248"/>
      <c r="L28" s="248"/>
      <c r="M28" s="248"/>
      <c r="N28" s="248"/>
      <c r="O28" s="248"/>
      <c r="P28" s="248"/>
      <c r="Q28" s="248"/>
      <c r="R28" s="248"/>
      <c r="S28" s="248"/>
    </row>
    <row r="29" spans="1:19" ht="38.25" hidden="1" customHeight="1" x14ac:dyDescent="0.25">
      <c r="A29" s="134" t="s">
        <v>257</v>
      </c>
      <c r="B29" s="245">
        <v>525</v>
      </c>
      <c r="C29" s="120" t="s">
        <v>224</v>
      </c>
      <c r="D29" s="120" t="s">
        <v>253</v>
      </c>
      <c r="E29" s="127" t="s">
        <v>256</v>
      </c>
      <c r="F29" s="127">
        <v>244</v>
      </c>
      <c r="G29" s="211"/>
      <c r="H29" s="246"/>
      <c r="I29" s="239"/>
      <c r="J29" s="248"/>
      <c r="K29" s="248"/>
      <c r="L29" s="248"/>
      <c r="M29" s="248"/>
      <c r="N29" s="248"/>
      <c r="O29" s="248"/>
      <c r="P29" s="248"/>
      <c r="Q29" s="248"/>
      <c r="R29" s="248"/>
      <c r="S29" s="248"/>
    </row>
    <row r="30" spans="1:19" ht="58.5" hidden="1" customHeight="1" x14ac:dyDescent="0.25">
      <c r="A30" s="146" t="s">
        <v>258</v>
      </c>
      <c r="B30" s="245">
        <v>525</v>
      </c>
      <c r="C30" s="120" t="s">
        <v>224</v>
      </c>
      <c r="D30" s="120" t="s">
        <v>259</v>
      </c>
      <c r="E30" s="140" t="s">
        <v>226</v>
      </c>
      <c r="F30" s="115" t="s">
        <v>227</v>
      </c>
      <c r="G30" s="207"/>
      <c r="H30" s="243"/>
      <c r="I30" s="239"/>
      <c r="J30" s="248"/>
      <c r="K30" s="248"/>
      <c r="L30" s="248"/>
      <c r="M30" s="248"/>
      <c r="N30" s="248"/>
      <c r="O30" s="248"/>
      <c r="P30" s="248"/>
      <c r="Q30" s="248"/>
      <c r="R30" s="248"/>
      <c r="S30" s="248"/>
    </row>
    <row r="31" spans="1:19" ht="115.5" hidden="1" customHeight="1" x14ac:dyDescent="0.25">
      <c r="A31" s="141" t="s">
        <v>456</v>
      </c>
      <c r="B31" s="245">
        <v>525</v>
      </c>
      <c r="C31" s="115" t="s">
        <v>224</v>
      </c>
      <c r="D31" s="115" t="s">
        <v>259</v>
      </c>
      <c r="E31" s="140" t="s">
        <v>261</v>
      </c>
      <c r="F31" s="115" t="s">
        <v>262</v>
      </c>
      <c r="G31" s="207"/>
      <c r="H31" s="243"/>
      <c r="I31" s="239"/>
      <c r="J31" s="248"/>
      <c r="K31" s="248"/>
      <c r="L31" s="248"/>
      <c r="M31" s="248"/>
      <c r="N31" s="248"/>
      <c r="O31" s="248"/>
      <c r="P31" s="248"/>
      <c r="Q31" s="248"/>
      <c r="R31" s="248"/>
      <c r="S31" s="248"/>
    </row>
    <row r="32" spans="1:19" ht="151.5" hidden="1" customHeight="1" x14ac:dyDescent="0.25">
      <c r="A32" s="153" t="s">
        <v>457</v>
      </c>
      <c r="B32" s="245">
        <v>525</v>
      </c>
      <c r="C32" s="120" t="s">
        <v>224</v>
      </c>
      <c r="D32" s="120" t="s">
        <v>259</v>
      </c>
      <c r="E32" s="127" t="s">
        <v>264</v>
      </c>
      <c r="F32" s="120" t="s">
        <v>262</v>
      </c>
      <c r="G32" s="213"/>
      <c r="H32" s="250"/>
      <c r="I32" s="239"/>
      <c r="J32" s="248"/>
      <c r="K32" s="248"/>
      <c r="L32" s="248"/>
      <c r="M32" s="248"/>
      <c r="N32" s="248"/>
      <c r="O32" s="248"/>
      <c r="P32" s="248"/>
      <c r="Q32" s="248"/>
      <c r="R32" s="248"/>
      <c r="S32" s="248"/>
    </row>
    <row r="33" spans="1:19" ht="63.75" hidden="1" customHeight="1" x14ac:dyDescent="0.25">
      <c r="A33" s="149" t="s">
        <v>265</v>
      </c>
      <c r="B33" s="245">
        <v>525</v>
      </c>
      <c r="C33" s="120" t="s">
        <v>224</v>
      </c>
      <c r="D33" s="120" t="s">
        <v>259</v>
      </c>
      <c r="E33" s="127" t="s">
        <v>266</v>
      </c>
      <c r="F33" s="120" t="s">
        <v>227</v>
      </c>
      <c r="G33" s="213"/>
      <c r="H33" s="250"/>
      <c r="I33" s="239"/>
      <c r="J33" s="248"/>
      <c r="K33" s="248"/>
      <c r="L33" s="248"/>
      <c r="M33" s="248"/>
      <c r="N33" s="248"/>
      <c r="O33" s="248"/>
      <c r="P33" s="248"/>
      <c r="Q33" s="248"/>
      <c r="R33" s="248"/>
      <c r="S33" s="248"/>
    </row>
    <row r="34" spans="1:19" ht="31.5" hidden="1" x14ac:dyDescent="0.25">
      <c r="A34" s="149" t="s">
        <v>271</v>
      </c>
      <c r="B34" s="245">
        <v>525</v>
      </c>
      <c r="C34" s="120" t="s">
        <v>224</v>
      </c>
      <c r="D34" s="120" t="s">
        <v>259</v>
      </c>
      <c r="E34" s="127" t="s">
        <v>272</v>
      </c>
      <c r="F34" s="120" t="s">
        <v>227</v>
      </c>
      <c r="G34" s="213"/>
      <c r="H34" s="250"/>
      <c r="I34" s="239"/>
      <c r="J34" s="248"/>
      <c r="K34" s="248"/>
      <c r="L34" s="248"/>
      <c r="M34" s="248"/>
      <c r="N34" s="248"/>
      <c r="O34" s="248"/>
      <c r="P34" s="248"/>
      <c r="Q34" s="248"/>
      <c r="R34" s="248"/>
      <c r="S34" s="248"/>
    </row>
    <row r="35" spans="1:19" ht="31.5" hidden="1" x14ac:dyDescent="0.25">
      <c r="A35" s="149" t="s">
        <v>269</v>
      </c>
      <c r="B35" s="245">
        <v>525</v>
      </c>
      <c r="C35" s="120" t="s">
        <v>224</v>
      </c>
      <c r="D35" s="120" t="s">
        <v>259</v>
      </c>
      <c r="E35" s="127" t="s">
        <v>272</v>
      </c>
      <c r="F35" s="120" t="s">
        <v>270</v>
      </c>
      <c r="G35" s="213"/>
      <c r="H35" s="250"/>
      <c r="I35" s="239"/>
      <c r="J35" s="248"/>
      <c r="K35" s="248"/>
      <c r="L35" s="248"/>
      <c r="M35" s="248"/>
      <c r="N35" s="248"/>
      <c r="O35" s="248"/>
      <c r="P35" s="248"/>
      <c r="Q35" s="248"/>
      <c r="R35" s="248"/>
      <c r="S35" s="248"/>
    </row>
    <row r="36" spans="1:19" ht="15.75" hidden="1" customHeight="1" x14ac:dyDescent="0.25">
      <c r="A36" s="135" t="s">
        <v>252</v>
      </c>
      <c r="B36" s="111">
        <v>525</v>
      </c>
      <c r="C36" s="136" t="s">
        <v>224</v>
      </c>
      <c r="D36" s="136" t="s">
        <v>253</v>
      </c>
      <c r="E36" s="140" t="s">
        <v>254</v>
      </c>
      <c r="F36" s="115" t="s">
        <v>227</v>
      </c>
      <c r="G36" s="209">
        <f>G37</f>
        <v>0</v>
      </c>
      <c r="H36" s="250"/>
      <c r="I36" s="239"/>
      <c r="J36" s="248"/>
      <c r="K36" s="248"/>
      <c r="L36" s="248"/>
      <c r="M36" s="248"/>
      <c r="N36" s="248"/>
      <c r="O36" s="248"/>
      <c r="P36" s="248"/>
      <c r="Q36" s="248"/>
      <c r="R36" s="248"/>
      <c r="S36" s="248"/>
    </row>
    <row r="37" spans="1:19" ht="31.5" hidden="1" x14ac:dyDescent="0.25">
      <c r="A37" s="134" t="s">
        <v>255</v>
      </c>
      <c r="B37" s="245">
        <v>525</v>
      </c>
      <c r="C37" s="125" t="s">
        <v>224</v>
      </c>
      <c r="D37" s="125" t="s">
        <v>253</v>
      </c>
      <c r="E37" s="127" t="s">
        <v>256</v>
      </c>
      <c r="F37" s="120" t="s">
        <v>227</v>
      </c>
      <c r="G37" s="211"/>
      <c r="H37" s="250"/>
      <c r="I37" s="239"/>
      <c r="J37" s="248"/>
      <c r="K37" s="248"/>
      <c r="L37" s="248"/>
      <c r="M37" s="248"/>
      <c r="N37" s="248"/>
      <c r="O37" s="248"/>
      <c r="P37" s="248"/>
      <c r="Q37" s="248"/>
      <c r="R37" s="248"/>
      <c r="S37" s="248"/>
    </row>
    <row r="38" spans="1:19" ht="2.25" hidden="1" customHeight="1" x14ac:dyDescent="0.25">
      <c r="A38" s="134" t="s">
        <v>257</v>
      </c>
      <c r="B38" s="245">
        <v>525</v>
      </c>
      <c r="C38" s="120" t="s">
        <v>224</v>
      </c>
      <c r="D38" s="120" t="s">
        <v>253</v>
      </c>
      <c r="E38" s="127" t="s">
        <v>256</v>
      </c>
      <c r="F38" s="127">
        <v>244</v>
      </c>
      <c r="G38" s="211"/>
      <c r="H38" s="250"/>
      <c r="I38" s="239"/>
      <c r="J38" s="248"/>
      <c r="K38" s="248"/>
      <c r="L38" s="248"/>
      <c r="M38" s="248"/>
      <c r="N38" s="248"/>
      <c r="O38" s="248"/>
      <c r="P38" s="248"/>
      <c r="Q38" s="248"/>
      <c r="R38" s="248"/>
      <c r="S38" s="248"/>
    </row>
    <row r="39" spans="1:19" ht="16.5" hidden="1" x14ac:dyDescent="0.25">
      <c r="A39" s="149"/>
      <c r="B39" s="245">
        <v>525</v>
      </c>
      <c r="C39" s="120"/>
      <c r="D39" s="120"/>
      <c r="E39" s="127"/>
      <c r="F39" s="120"/>
      <c r="G39" s="213"/>
      <c r="H39" s="250"/>
      <c r="I39" s="239"/>
      <c r="J39" s="248"/>
      <c r="K39" s="248"/>
      <c r="L39" s="248"/>
      <c r="M39" s="248"/>
      <c r="N39" s="248"/>
      <c r="O39" s="248"/>
      <c r="P39" s="248"/>
      <c r="Q39" s="248"/>
      <c r="R39" s="248"/>
      <c r="S39" s="248"/>
    </row>
    <row r="40" spans="1:19" ht="40.5" hidden="1" customHeight="1" x14ac:dyDescent="0.25">
      <c r="A40" s="114" t="s">
        <v>258</v>
      </c>
      <c r="B40" s="111">
        <v>525</v>
      </c>
      <c r="C40" s="115" t="s">
        <v>224</v>
      </c>
      <c r="D40" s="115" t="s">
        <v>259</v>
      </c>
      <c r="E40" s="140" t="s">
        <v>226</v>
      </c>
      <c r="F40" s="115" t="s">
        <v>227</v>
      </c>
      <c r="G40" s="207">
        <f>G43</f>
        <v>0</v>
      </c>
      <c r="H40" s="250"/>
      <c r="I40" s="239"/>
      <c r="J40" s="248"/>
      <c r="K40" s="248"/>
      <c r="L40" s="248"/>
      <c r="M40" s="248"/>
      <c r="N40" s="248"/>
      <c r="O40" s="248"/>
      <c r="P40" s="248"/>
      <c r="Q40" s="248"/>
      <c r="R40" s="248"/>
      <c r="S40" s="248"/>
    </row>
    <row r="41" spans="1:19" ht="1.5" hidden="1" customHeight="1" x14ac:dyDescent="0.25">
      <c r="A41" s="141" t="s">
        <v>458</v>
      </c>
      <c r="B41" s="111">
        <v>525</v>
      </c>
      <c r="C41" s="115" t="s">
        <v>224</v>
      </c>
      <c r="D41" s="115" t="s">
        <v>259</v>
      </c>
      <c r="E41" s="140" t="s">
        <v>261</v>
      </c>
      <c r="F41" s="115" t="s">
        <v>262</v>
      </c>
      <c r="G41" s="207">
        <f>G42</f>
        <v>0</v>
      </c>
      <c r="H41" s="250"/>
      <c r="I41" s="239"/>
      <c r="J41" s="248"/>
      <c r="K41" s="248"/>
      <c r="L41" s="248"/>
      <c r="M41" s="248"/>
      <c r="N41" s="248"/>
      <c r="O41" s="248"/>
      <c r="P41" s="248"/>
      <c r="Q41" s="248"/>
      <c r="R41" s="248"/>
      <c r="S41" s="248"/>
    </row>
    <row r="42" spans="1:19" ht="34.5" hidden="1" customHeight="1" x14ac:dyDescent="0.25">
      <c r="A42" s="142" t="s">
        <v>459</v>
      </c>
      <c r="B42" s="245">
        <v>525</v>
      </c>
      <c r="C42" s="120" t="s">
        <v>224</v>
      </c>
      <c r="D42" s="120" t="s">
        <v>259</v>
      </c>
      <c r="E42" s="127" t="s">
        <v>264</v>
      </c>
      <c r="F42" s="120" t="s">
        <v>262</v>
      </c>
      <c r="G42" s="213">
        <f>G43</f>
        <v>0</v>
      </c>
      <c r="H42" s="250"/>
      <c r="I42" s="239"/>
      <c r="J42" s="248"/>
      <c r="K42" s="248"/>
      <c r="L42" s="248"/>
      <c r="M42" s="248"/>
      <c r="N42" s="248"/>
      <c r="O42" s="248"/>
      <c r="P42" s="248"/>
      <c r="Q42" s="248"/>
      <c r="R42" s="248"/>
      <c r="S42" s="248"/>
    </row>
    <row r="43" spans="1:19" ht="36" hidden="1" customHeight="1" x14ac:dyDescent="0.25">
      <c r="A43" s="144" t="s">
        <v>265</v>
      </c>
      <c r="B43" s="245">
        <v>525</v>
      </c>
      <c r="C43" s="120" t="s">
        <v>224</v>
      </c>
      <c r="D43" s="120" t="s">
        <v>259</v>
      </c>
      <c r="E43" s="127" t="s">
        <v>266</v>
      </c>
      <c r="F43" s="120" t="s">
        <v>227</v>
      </c>
      <c r="G43" s="213"/>
      <c r="H43" s="250"/>
      <c r="I43" s="239"/>
      <c r="J43" s="248"/>
      <c r="K43" s="248"/>
      <c r="L43" s="248"/>
      <c r="M43" s="248"/>
      <c r="N43" s="248"/>
      <c r="O43" s="248"/>
      <c r="P43" s="248"/>
      <c r="Q43" s="248"/>
      <c r="R43" s="248"/>
      <c r="S43" s="248"/>
    </row>
    <row r="44" spans="1:19" ht="1.5" hidden="1" customHeight="1" x14ac:dyDescent="0.25">
      <c r="A44" s="144" t="s">
        <v>271</v>
      </c>
      <c r="B44" s="245">
        <v>525</v>
      </c>
      <c r="C44" s="120" t="s">
        <v>224</v>
      </c>
      <c r="D44" s="120" t="s">
        <v>259</v>
      </c>
      <c r="E44" s="127" t="s">
        <v>272</v>
      </c>
      <c r="F44" s="120" t="s">
        <v>227</v>
      </c>
      <c r="G44" s="213">
        <f>G45</f>
        <v>0</v>
      </c>
      <c r="H44" s="250"/>
      <c r="I44" s="239"/>
      <c r="J44" s="248"/>
      <c r="K44" s="248"/>
      <c r="L44" s="248"/>
      <c r="M44" s="248"/>
      <c r="N44" s="248"/>
      <c r="O44" s="248"/>
      <c r="P44" s="248"/>
      <c r="Q44" s="248"/>
      <c r="R44" s="248"/>
      <c r="S44" s="248"/>
    </row>
    <row r="45" spans="1:19" ht="7.5" hidden="1" customHeight="1" x14ac:dyDescent="0.25">
      <c r="A45" s="144" t="s">
        <v>269</v>
      </c>
      <c r="B45" s="245">
        <v>525</v>
      </c>
      <c r="C45" s="120" t="s">
        <v>224</v>
      </c>
      <c r="D45" s="120" t="s">
        <v>259</v>
      </c>
      <c r="E45" s="127" t="s">
        <v>272</v>
      </c>
      <c r="F45" s="120" t="s">
        <v>270</v>
      </c>
      <c r="G45" s="213"/>
      <c r="H45" s="250"/>
      <c r="I45" s="239"/>
      <c r="J45" s="248"/>
      <c r="K45" s="248"/>
      <c r="L45" s="248"/>
      <c r="M45" s="248"/>
      <c r="N45" s="248"/>
      <c r="O45" s="248"/>
      <c r="P45" s="248"/>
      <c r="Q45" s="248"/>
      <c r="R45" s="248"/>
      <c r="S45" s="248"/>
    </row>
    <row r="46" spans="1:19" ht="32.1" hidden="1" customHeight="1" x14ac:dyDescent="0.25">
      <c r="A46" s="135" t="s">
        <v>252</v>
      </c>
      <c r="B46" s="245">
        <v>525</v>
      </c>
      <c r="C46" s="136" t="s">
        <v>224</v>
      </c>
      <c r="D46" s="136" t="s">
        <v>253</v>
      </c>
      <c r="E46" s="140" t="s">
        <v>254</v>
      </c>
      <c r="F46" s="115" t="s">
        <v>227</v>
      </c>
      <c r="G46" s="209">
        <f>G47</f>
        <v>0</v>
      </c>
      <c r="H46" s="250"/>
      <c r="I46" s="239"/>
      <c r="J46" s="248"/>
      <c r="K46" s="248"/>
      <c r="L46" s="248"/>
      <c r="M46" s="248"/>
      <c r="N46" s="248"/>
      <c r="O46" s="248"/>
      <c r="P46" s="248"/>
      <c r="Q46" s="248"/>
      <c r="R46" s="248"/>
      <c r="S46" s="248"/>
    </row>
    <row r="47" spans="1:19" ht="29.85" hidden="1" customHeight="1" x14ac:dyDescent="0.25">
      <c r="A47" s="134" t="s">
        <v>255</v>
      </c>
      <c r="B47" s="245">
        <v>525</v>
      </c>
      <c r="C47" s="125" t="s">
        <v>224</v>
      </c>
      <c r="D47" s="125" t="s">
        <v>253</v>
      </c>
      <c r="E47" s="127" t="s">
        <v>256</v>
      </c>
      <c r="F47" s="120" t="s">
        <v>227</v>
      </c>
      <c r="G47" s="211">
        <f>G48</f>
        <v>0</v>
      </c>
      <c r="H47" s="250"/>
      <c r="I47" s="239"/>
      <c r="J47" s="248"/>
      <c r="K47" s="248"/>
      <c r="L47" s="248"/>
      <c r="M47" s="248"/>
      <c r="N47" s="248"/>
      <c r="O47" s="248"/>
      <c r="P47" s="248"/>
      <c r="Q47" s="248"/>
      <c r="R47" s="248"/>
      <c r="S47" s="248"/>
    </row>
    <row r="48" spans="1:19" ht="28.35" hidden="1" customHeight="1" x14ac:dyDescent="0.25">
      <c r="A48" s="134" t="s">
        <v>257</v>
      </c>
      <c r="B48" s="245">
        <v>525</v>
      </c>
      <c r="C48" s="120" t="s">
        <v>224</v>
      </c>
      <c r="D48" s="120" t="s">
        <v>253</v>
      </c>
      <c r="E48" s="127" t="s">
        <v>256</v>
      </c>
      <c r="F48" s="127">
        <v>244</v>
      </c>
      <c r="G48" s="211">
        <v>0</v>
      </c>
      <c r="H48" s="250"/>
      <c r="I48" s="239"/>
      <c r="J48" s="248"/>
      <c r="K48" s="248"/>
      <c r="L48" s="248"/>
      <c r="M48" s="248"/>
      <c r="N48" s="248"/>
      <c r="O48" s="248"/>
      <c r="P48" s="248"/>
      <c r="Q48" s="248"/>
      <c r="R48" s="248"/>
      <c r="S48" s="248"/>
    </row>
    <row r="49" spans="1:1024" ht="26.85" hidden="1" customHeight="1" x14ac:dyDescent="0.25">
      <c r="A49" s="144"/>
      <c r="B49" s="245">
        <v>525</v>
      </c>
      <c r="C49" s="120"/>
      <c r="D49" s="120"/>
      <c r="E49" s="127"/>
      <c r="F49" s="120"/>
      <c r="G49" s="213"/>
      <c r="H49" s="250"/>
      <c r="I49" s="239"/>
      <c r="J49" s="248"/>
      <c r="K49" s="248"/>
      <c r="L49" s="248"/>
      <c r="M49" s="248"/>
      <c r="N49" s="248"/>
      <c r="O49" s="248"/>
      <c r="P49" s="248"/>
      <c r="Q49" s="248"/>
      <c r="R49" s="248"/>
      <c r="S49" s="248"/>
    </row>
    <row r="50" spans="1:1024" ht="26.85" customHeight="1" x14ac:dyDescent="0.25">
      <c r="A50" s="144" t="s">
        <v>460</v>
      </c>
      <c r="B50" s="245">
        <v>525</v>
      </c>
      <c r="C50" s="120" t="s">
        <v>224</v>
      </c>
      <c r="D50" s="120" t="s">
        <v>241</v>
      </c>
      <c r="E50" s="121" t="s">
        <v>248</v>
      </c>
      <c r="F50" s="120" t="s">
        <v>274</v>
      </c>
      <c r="G50" s="213">
        <v>0</v>
      </c>
      <c r="H50" s="250">
        <v>3.6</v>
      </c>
      <c r="I50" s="247">
        <f t="shared" ref="I50:I67" si="2">G50+H50</f>
        <v>3.6</v>
      </c>
      <c r="J50" s="248"/>
      <c r="K50" s="248"/>
      <c r="L50" s="248"/>
      <c r="M50" s="248"/>
      <c r="N50" s="248"/>
      <c r="O50" s="248"/>
      <c r="P50" s="248"/>
      <c r="Q50" s="248"/>
      <c r="R50" s="248"/>
      <c r="S50" s="248">
        <f t="shared" ref="S50:S67" si="3">I50+J50</f>
        <v>3.6</v>
      </c>
      <c r="AMJ50" s="17"/>
    </row>
    <row r="51" spans="1:1024" ht="38.25" customHeight="1" x14ac:dyDescent="0.25">
      <c r="A51" s="114" t="s">
        <v>275</v>
      </c>
      <c r="B51" s="245">
        <v>525</v>
      </c>
      <c r="C51" s="115" t="s">
        <v>224</v>
      </c>
      <c r="D51" s="115" t="s">
        <v>276</v>
      </c>
      <c r="E51" s="127"/>
      <c r="F51" s="120"/>
      <c r="G51" s="207">
        <f>G52</f>
        <v>48.4</v>
      </c>
      <c r="H51" s="250"/>
      <c r="I51" s="242">
        <f t="shared" si="2"/>
        <v>48.4</v>
      </c>
      <c r="J51" s="248"/>
      <c r="K51" s="248"/>
      <c r="L51" s="248"/>
      <c r="M51" s="248"/>
      <c r="N51" s="248"/>
      <c r="O51" s="248"/>
      <c r="P51" s="248"/>
      <c r="Q51" s="248"/>
      <c r="R51" s="248"/>
      <c r="S51" s="237">
        <f t="shared" si="3"/>
        <v>48.4</v>
      </c>
    </row>
    <row r="52" spans="1:1024" ht="38.25" customHeight="1" x14ac:dyDescent="0.25">
      <c r="A52" s="144" t="s">
        <v>277</v>
      </c>
      <c r="B52" s="245">
        <v>525</v>
      </c>
      <c r="C52" s="120" t="s">
        <v>224</v>
      </c>
      <c r="D52" s="120" t="s">
        <v>276</v>
      </c>
      <c r="E52" s="145">
        <v>9900000000</v>
      </c>
      <c r="F52" s="115"/>
      <c r="G52" s="213">
        <f>G53</f>
        <v>48.4</v>
      </c>
      <c r="H52" s="250"/>
      <c r="I52" s="247">
        <f t="shared" si="2"/>
        <v>48.4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>
        <f t="shared" si="3"/>
        <v>48.4</v>
      </c>
    </row>
    <row r="53" spans="1:1024" ht="38.25" customHeight="1" x14ac:dyDescent="0.25">
      <c r="A53" s="144" t="s">
        <v>267</v>
      </c>
      <c r="B53" s="245">
        <v>525</v>
      </c>
      <c r="C53" s="120" t="s">
        <v>224</v>
      </c>
      <c r="D53" s="120" t="s">
        <v>276</v>
      </c>
      <c r="E53" s="127" t="s">
        <v>278</v>
      </c>
      <c r="F53" s="120"/>
      <c r="G53" s="213">
        <f>G54</f>
        <v>48.4</v>
      </c>
      <c r="H53" s="250"/>
      <c r="I53" s="247">
        <f t="shared" si="2"/>
        <v>48.4</v>
      </c>
      <c r="J53" s="248"/>
      <c r="K53" s="248"/>
      <c r="L53" s="248"/>
      <c r="M53" s="248"/>
      <c r="N53" s="248"/>
      <c r="O53" s="248"/>
      <c r="P53" s="248"/>
      <c r="Q53" s="248"/>
      <c r="R53" s="248"/>
      <c r="S53" s="248">
        <f t="shared" si="3"/>
        <v>48.4</v>
      </c>
    </row>
    <row r="54" spans="1:1024" ht="38.25" customHeight="1" x14ac:dyDescent="0.25">
      <c r="A54" s="144" t="s">
        <v>279</v>
      </c>
      <c r="B54" s="245">
        <v>525</v>
      </c>
      <c r="C54" s="120" t="s">
        <v>224</v>
      </c>
      <c r="D54" s="120" t="s">
        <v>276</v>
      </c>
      <c r="E54" s="127" t="s">
        <v>280</v>
      </c>
      <c r="F54" s="120"/>
      <c r="G54" s="213">
        <f>G55</f>
        <v>48.4</v>
      </c>
      <c r="H54" s="250"/>
      <c r="I54" s="247">
        <f t="shared" si="2"/>
        <v>48.4</v>
      </c>
      <c r="J54" s="248"/>
      <c r="K54" s="248"/>
      <c r="L54" s="248"/>
      <c r="M54" s="248"/>
      <c r="N54" s="248"/>
      <c r="O54" s="248"/>
      <c r="P54" s="248"/>
      <c r="Q54" s="248"/>
      <c r="R54" s="248"/>
      <c r="S54" s="248">
        <f t="shared" si="3"/>
        <v>48.4</v>
      </c>
    </row>
    <row r="55" spans="1:1024" ht="38.25" customHeight="1" x14ac:dyDescent="0.25">
      <c r="A55" s="144" t="s">
        <v>281</v>
      </c>
      <c r="B55" s="245">
        <v>525</v>
      </c>
      <c r="C55" s="120" t="s">
        <v>224</v>
      </c>
      <c r="D55" s="120" t="s">
        <v>276</v>
      </c>
      <c r="E55" s="127" t="s">
        <v>280</v>
      </c>
      <c r="F55" s="120" t="s">
        <v>282</v>
      </c>
      <c r="G55" s="213">
        <f>G56</f>
        <v>48.4</v>
      </c>
      <c r="H55" s="250"/>
      <c r="I55" s="247">
        <f t="shared" si="2"/>
        <v>48.4</v>
      </c>
      <c r="J55" s="248"/>
      <c r="K55" s="248"/>
      <c r="L55" s="248"/>
      <c r="M55" s="248"/>
      <c r="N55" s="248"/>
      <c r="O55" s="248"/>
      <c r="P55" s="248"/>
      <c r="Q55" s="248"/>
      <c r="R55" s="248"/>
      <c r="S55" s="248">
        <f t="shared" si="3"/>
        <v>48.4</v>
      </c>
    </row>
    <row r="56" spans="1:1024" ht="38.25" customHeight="1" x14ac:dyDescent="0.25">
      <c r="A56" s="144" t="s">
        <v>283</v>
      </c>
      <c r="B56" s="245">
        <v>525</v>
      </c>
      <c r="C56" s="120" t="s">
        <v>224</v>
      </c>
      <c r="D56" s="120" t="s">
        <v>276</v>
      </c>
      <c r="E56" s="127" t="s">
        <v>280</v>
      </c>
      <c r="F56" s="120" t="s">
        <v>284</v>
      </c>
      <c r="G56" s="213">
        <f>прил.6!F43</f>
        <v>48.4</v>
      </c>
      <c r="H56" s="250"/>
      <c r="I56" s="247">
        <f t="shared" si="2"/>
        <v>48.4</v>
      </c>
      <c r="J56" s="248"/>
      <c r="K56" s="248"/>
      <c r="L56" s="248"/>
      <c r="M56" s="248"/>
      <c r="N56" s="248"/>
      <c r="O56" s="248"/>
      <c r="P56" s="248"/>
      <c r="Q56" s="248"/>
      <c r="R56" s="248"/>
      <c r="S56" s="248">
        <f t="shared" si="3"/>
        <v>48.4</v>
      </c>
    </row>
    <row r="57" spans="1:1024" ht="28.5" customHeight="1" x14ac:dyDescent="0.25">
      <c r="A57" s="146" t="s">
        <v>285</v>
      </c>
      <c r="B57" s="111">
        <v>525</v>
      </c>
      <c r="C57" s="115" t="s">
        <v>229</v>
      </c>
      <c r="D57" s="115" t="s">
        <v>225</v>
      </c>
      <c r="E57" s="147" t="s">
        <v>286</v>
      </c>
      <c r="F57" s="148" t="s">
        <v>227</v>
      </c>
      <c r="G57" s="215">
        <f>G58</f>
        <v>570.49999999999989</v>
      </c>
      <c r="H57" s="251"/>
      <c r="I57" s="242">
        <f t="shared" si="2"/>
        <v>570.49999999999989</v>
      </c>
      <c r="J57" s="248"/>
      <c r="K57" s="248"/>
      <c r="L57" s="248"/>
      <c r="M57" s="248"/>
      <c r="N57" s="248"/>
      <c r="O57" s="248"/>
      <c r="P57" s="248"/>
      <c r="Q57" s="248"/>
      <c r="R57" s="248"/>
      <c r="S57" s="237">
        <f t="shared" si="3"/>
        <v>570.49999999999989</v>
      </c>
    </row>
    <row r="58" spans="1:1024" ht="28.5" customHeight="1" x14ac:dyDescent="0.25">
      <c r="A58" s="149" t="s">
        <v>287</v>
      </c>
      <c r="B58" s="245">
        <v>525</v>
      </c>
      <c r="C58" s="120" t="s">
        <v>229</v>
      </c>
      <c r="D58" s="120" t="s">
        <v>288</v>
      </c>
      <c r="E58" s="150" t="s">
        <v>226</v>
      </c>
      <c r="F58" s="151" t="s">
        <v>227</v>
      </c>
      <c r="G58" s="216">
        <f>G59</f>
        <v>570.49999999999989</v>
      </c>
      <c r="H58" s="252"/>
      <c r="I58" s="247">
        <f t="shared" si="2"/>
        <v>570.49999999999989</v>
      </c>
      <c r="J58" s="248"/>
      <c r="K58" s="248"/>
      <c r="L58" s="248"/>
      <c r="M58" s="248"/>
      <c r="N58" s="248"/>
      <c r="O58" s="248"/>
      <c r="P58" s="248"/>
      <c r="Q58" s="248"/>
      <c r="R58" s="248"/>
      <c r="S58" s="248">
        <f t="shared" si="3"/>
        <v>570.49999999999989</v>
      </c>
    </row>
    <row r="59" spans="1:1024" ht="27" customHeight="1" x14ac:dyDescent="0.25">
      <c r="A59" s="149" t="s">
        <v>289</v>
      </c>
      <c r="B59" s="245">
        <v>525</v>
      </c>
      <c r="C59" s="120" t="s">
        <v>229</v>
      </c>
      <c r="D59" s="120" t="s">
        <v>288</v>
      </c>
      <c r="E59" s="150" t="s">
        <v>290</v>
      </c>
      <c r="F59" s="151" t="s">
        <v>227</v>
      </c>
      <c r="G59" s="216">
        <f>G60</f>
        <v>570.49999999999989</v>
      </c>
      <c r="H59" s="252"/>
      <c r="I59" s="247">
        <f t="shared" si="2"/>
        <v>570.49999999999989</v>
      </c>
      <c r="J59" s="248"/>
      <c r="K59" s="248"/>
      <c r="L59" s="248"/>
      <c r="M59" s="248"/>
      <c r="N59" s="248"/>
      <c r="O59" s="248"/>
      <c r="P59" s="248"/>
      <c r="Q59" s="248"/>
      <c r="R59" s="248"/>
      <c r="S59" s="248">
        <f t="shared" si="3"/>
        <v>570.49999999999989</v>
      </c>
    </row>
    <row r="60" spans="1:1024" ht="37.5" customHeight="1" x14ac:dyDescent="0.25">
      <c r="A60" s="149" t="s">
        <v>291</v>
      </c>
      <c r="B60" s="245">
        <v>525</v>
      </c>
      <c r="C60" s="120" t="s">
        <v>229</v>
      </c>
      <c r="D60" s="120" t="s">
        <v>288</v>
      </c>
      <c r="E60" s="150" t="s">
        <v>292</v>
      </c>
      <c r="F60" s="151" t="s">
        <v>227</v>
      </c>
      <c r="G60" s="216">
        <f>G61</f>
        <v>570.49999999999989</v>
      </c>
      <c r="H60" s="252"/>
      <c r="I60" s="247">
        <f t="shared" si="2"/>
        <v>570.49999999999989</v>
      </c>
      <c r="J60" s="248"/>
      <c r="K60" s="248"/>
      <c r="L60" s="248"/>
      <c r="M60" s="248"/>
      <c r="N60" s="248"/>
      <c r="O60" s="248"/>
      <c r="P60" s="248"/>
      <c r="Q60" s="248"/>
      <c r="R60" s="248"/>
      <c r="S60" s="248">
        <f t="shared" si="3"/>
        <v>570.49999999999989</v>
      </c>
    </row>
    <row r="61" spans="1:1024" ht="45" customHeight="1" x14ac:dyDescent="0.25">
      <c r="A61" s="149" t="s">
        <v>293</v>
      </c>
      <c r="B61" s="245">
        <v>525</v>
      </c>
      <c r="C61" s="120" t="s">
        <v>229</v>
      </c>
      <c r="D61" s="120" t="s">
        <v>288</v>
      </c>
      <c r="E61" s="150" t="s">
        <v>294</v>
      </c>
      <c r="F61" s="151" t="s">
        <v>227</v>
      </c>
      <c r="G61" s="216">
        <f>G62+G65</f>
        <v>570.49999999999989</v>
      </c>
      <c r="H61" s="252"/>
      <c r="I61" s="247">
        <f t="shared" si="2"/>
        <v>570.49999999999989</v>
      </c>
      <c r="J61" s="248"/>
      <c r="K61" s="248"/>
      <c r="L61" s="248"/>
      <c r="M61" s="248"/>
      <c r="N61" s="248"/>
      <c r="O61" s="248"/>
      <c r="P61" s="248"/>
      <c r="Q61" s="248"/>
      <c r="R61" s="248"/>
      <c r="S61" s="248">
        <f t="shared" si="3"/>
        <v>570.49999999999989</v>
      </c>
    </row>
    <row r="62" spans="1:1024" ht="45" customHeight="1" x14ac:dyDescent="0.25">
      <c r="A62" s="119" t="s">
        <v>236</v>
      </c>
      <c r="B62" s="245">
        <v>525</v>
      </c>
      <c r="C62" s="120" t="s">
        <v>229</v>
      </c>
      <c r="D62" s="120" t="s">
        <v>288</v>
      </c>
      <c r="E62" s="150" t="s">
        <v>294</v>
      </c>
      <c r="F62" s="151" t="s">
        <v>237</v>
      </c>
      <c r="G62" s="216">
        <f>G63+G64</f>
        <v>505.19999999999993</v>
      </c>
      <c r="H62" s="252"/>
      <c r="I62" s="247">
        <f t="shared" si="2"/>
        <v>505.19999999999993</v>
      </c>
      <c r="J62" s="248"/>
      <c r="K62" s="248"/>
      <c r="L62" s="248"/>
      <c r="M62" s="248"/>
      <c r="N62" s="248"/>
      <c r="O62" s="248"/>
      <c r="P62" s="248"/>
      <c r="Q62" s="248"/>
      <c r="R62" s="248"/>
      <c r="S62" s="248">
        <f t="shared" si="3"/>
        <v>505.19999999999993</v>
      </c>
    </row>
    <row r="63" spans="1:1024" ht="42" customHeight="1" x14ac:dyDescent="0.25">
      <c r="A63" s="149" t="s">
        <v>295</v>
      </c>
      <c r="B63" s="245">
        <v>525</v>
      </c>
      <c r="C63" s="120" t="s">
        <v>229</v>
      </c>
      <c r="D63" s="120" t="s">
        <v>288</v>
      </c>
      <c r="E63" s="150" t="s">
        <v>294</v>
      </c>
      <c r="F63" s="150">
        <v>121</v>
      </c>
      <c r="G63" s="216">
        <f>прил.6!F50</f>
        <v>289.09999999999997</v>
      </c>
      <c r="H63" s="252"/>
      <c r="I63" s="247">
        <f t="shared" si="2"/>
        <v>289.09999999999997</v>
      </c>
      <c r="J63" s="248"/>
      <c r="K63" s="248"/>
      <c r="L63" s="248"/>
      <c r="M63" s="248"/>
      <c r="N63" s="248"/>
      <c r="O63" s="248"/>
      <c r="P63" s="248"/>
      <c r="Q63" s="248"/>
      <c r="R63" s="248"/>
      <c r="S63" s="248">
        <f t="shared" si="3"/>
        <v>289.09999999999997</v>
      </c>
    </row>
    <row r="64" spans="1:1024" ht="61.5" customHeight="1" x14ac:dyDescent="0.25">
      <c r="A64" s="149" t="s">
        <v>239</v>
      </c>
      <c r="B64" s="245">
        <v>525</v>
      </c>
      <c r="C64" s="120" t="s">
        <v>229</v>
      </c>
      <c r="D64" s="120" t="s">
        <v>288</v>
      </c>
      <c r="E64" s="150" t="s">
        <v>294</v>
      </c>
      <c r="F64" s="150">
        <v>129</v>
      </c>
      <c r="G64" s="216">
        <f>прил.6!F51</f>
        <v>216.1</v>
      </c>
      <c r="H64" s="252"/>
      <c r="I64" s="247">
        <f t="shared" si="2"/>
        <v>216.1</v>
      </c>
      <c r="J64" s="248"/>
      <c r="K64" s="248"/>
      <c r="L64" s="248"/>
      <c r="M64" s="248"/>
      <c r="N64" s="248"/>
      <c r="O64" s="248"/>
      <c r="P64" s="248"/>
      <c r="Q64" s="248"/>
      <c r="R64" s="248"/>
      <c r="S64" s="248">
        <f t="shared" si="3"/>
        <v>216.1</v>
      </c>
    </row>
    <row r="65" spans="1:19" ht="44.25" customHeight="1" x14ac:dyDescent="0.25">
      <c r="A65" s="149" t="s">
        <v>249</v>
      </c>
      <c r="B65" s="245">
        <v>525</v>
      </c>
      <c r="C65" s="120" t="s">
        <v>229</v>
      </c>
      <c r="D65" s="120" t="s">
        <v>288</v>
      </c>
      <c r="E65" s="150" t="s">
        <v>294</v>
      </c>
      <c r="F65" s="150">
        <v>244</v>
      </c>
      <c r="G65" s="216">
        <f>прил.6!F52</f>
        <v>65.3</v>
      </c>
      <c r="H65" s="252"/>
      <c r="I65" s="247">
        <f t="shared" si="2"/>
        <v>65.3</v>
      </c>
      <c r="J65" s="248"/>
      <c r="K65" s="248"/>
      <c r="L65" s="248"/>
      <c r="M65" s="248"/>
      <c r="N65" s="248"/>
      <c r="O65" s="248"/>
      <c r="P65" s="248"/>
      <c r="Q65" s="248"/>
      <c r="R65" s="248"/>
      <c r="S65" s="248">
        <f t="shared" si="3"/>
        <v>65.3</v>
      </c>
    </row>
    <row r="66" spans="1:19" ht="48" customHeight="1" x14ac:dyDescent="0.25">
      <c r="A66" s="146" t="s">
        <v>296</v>
      </c>
      <c r="B66" s="245">
        <v>525</v>
      </c>
      <c r="C66" s="115" t="s">
        <v>288</v>
      </c>
      <c r="D66" s="115" t="s">
        <v>225</v>
      </c>
      <c r="E66" s="147" t="s">
        <v>226</v>
      </c>
      <c r="F66" s="115" t="s">
        <v>227</v>
      </c>
      <c r="G66" s="217">
        <f>G67</f>
        <v>5</v>
      </c>
      <c r="H66" s="253"/>
      <c r="I66" s="242">
        <f t="shared" si="2"/>
        <v>5</v>
      </c>
      <c r="J66" s="248"/>
      <c r="K66" s="248"/>
      <c r="L66" s="248"/>
      <c r="M66" s="248"/>
      <c r="N66" s="248"/>
      <c r="O66" s="248"/>
      <c r="P66" s="248"/>
      <c r="Q66" s="248"/>
      <c r="R66" s="248"/>
      <c r="S66" s="237">
        <f t="shared" si="3"/>
        <v>5</v>
      </c>
    </row>
    <row r="67" spans="1:19" ht="51.75" customHeight="1" x14ac:dyDescent="0.25">
      <c r="A67" s="149" t="s">
        <v>297</v>
      </c>
      <c r="B67" s="245">
        <v>525</v>
      </c>
      <c r="C67" s="120" t="s">
        <v>288</v>
      </c>
      <c r="D67" s="120" t="s">
        <v>298</v>
      </c>
      <c r="E67" s="150" t="s">
        <v>226</v>
      </c>
      <c r="F67" s="120" t="s">
        <v>227</v>
      </c>
      <c r="G67" s="214">
        <f>G70</f>
        <v>5</v>
      </c>
      <c r="H67" s="254"/>
      <c r="I67" s="247">
        <f t="shared" si="2"/>
        <v>5</v>
      </c>
      <c r="J67" s="248"/>
      <c r="K67" s="248"/>
      <c r="L67" s="248"/>
      <c r="M67" s="248"/>
      <c r="N67" s="248"/>
      <c r="O67" s="248"/>
      <c r="P67" s="248"/>
      <c r="Q67" s="248"/>
      <c r="R67" s="248"/>
      <c r="S67" s="248">
        <f t="shared" si="3"/>
        <v>5</v>
      </c>
    </row>
    <row r="68" spans="1:19" ht="56.25" hidden="1" customHeight="1" x14ac:dyDescent="0.25">
      <c r="A68" s="149" t="s">
        <v>299</v>
      </c>
      <c r="B68" s="245">
        <v>525</v>
      </c>
      <c r="C68" s="120" t="s">
        <v>288</v>
      </c>
      <c r="D68" s="120" t="s">
        <v>298</v>
      </c>
      <c r="E68" s="150" t="s">
        <v>439</v>
      </c>
      <c r="F68" s="120" t="s">
        <v>227</v>
      </c>
      <c r="G68" s="214">
        <v>0</v>
      </c>
      <c r="H68" s="255"/>
      <c r="I68" s="249"/>
      <c r="J68" s="248"/>
      <c r="K68" s="248"/>
      <c r="L68" s="248"/>
      <c r="M68" s="248"/>
      <c r="N68" s="248"/>
      <c r="O68" s="248"/>
      <c r="P68" s="248"/>
      <c r="Q68" s="248"/>
      <c r="R68" s="248"/>
      <c r="S68" s="248"/>
    </row>
    <row r="69" spans="1:19" ht="51.75" hidden="1" customHeight="1" x14ac:dyDescent="0.25">
      <c r="A69" s="149" t="s">
        <v>301</v>
      </c>
      <c r="B69" s="245">
        <v>525</v>
      </c>
      <c r="C69" s="120" t="s">
        <v>288</v>
      </c>
      <c r="D69" s="120" t="s">
        <v>298</v>
      </c>
      <c r="E69" s="150" t="s">
        <v>439</v>
      </c>
      <c r="F69" s="120" t="s">
        <v>270</v>
      </c>
      <c r="G69" s="213">
        <v>0</v>
      </c>
      <c r="H69" s="252"/>
      <c r="I69" s="249"/>
      <c r="J69" s="248"/>
      <c r="K69" s="248"/>
      <c r="L69" s="248"/>
      <c r="M69" s="248"/>
      <c r="N69" s="248"/>
      <c r="O69" s="248"/>
      <c r="P69" s="248"/>
      <c r="Q69" s="248"/>
      <c r="R69" s="248"/>
      <c r="S69" s="248"/>
    </row>
    <row r="70" spans="1:19" ht="33.75" customHeight="1" x14ac:dyDescent="0.25">
      <c r="A70" s="134" t="s">
        <v>302</v>
      </c>
      <c r="B70" s="245">
        <v>525</v>
      </c>
      <c r="C70" s="120" t="s">
        <v>288</v>
      </c>
      <c r="D70" s="120" t="s">
        <v>298</v>
      </c>
      <c r="E70" s="150" t="s">
        <v>278</v>
      </c>
      <c r="F70" s="120" t="s">
        <v>227</v>
      </c>
      <c r="G70" s="213">
        <f>G71</f>
        <v>5</v>
      </c>
      <c r="H70" s="252"/>
      <c r="I70" s="247">
        <f t="shared" ref="I70:I79" si="4">G70+H70</f>
        <v>5</v>
      </c>
      <c r="J70" s="248"/>
      <c r="K70" s="248"/>
      <c r="L70" s="248"/>
      <c r="M70" s="248"/>
      <c r="N70" s="248"/>
      <c r="O70" s="248"/>
      <c r="P70" s="248"/>
      <c r="Q70" s="248"/>
      <c r="R70" s="248"/>
      <c r="S70" s="248">
        <f t="shared" ref="S70:S79" si="5">I70+J70</f>
        <v>5</v>
      </c>
    </row>
    <row r="71" spans="1:19" ht="28.5" customHeight="1" x14ac:dyDescent="0.25">
      <c r="A71" s="134" t="s">
        <v>303</v>
      </c>
      <c r="B71" s="245">
        <v>525</v>
      </c>
      <c r="C71" s="120" t="s">
        <v>288</v>
      </c>
      <c r="D71" s="120" t="s">
        <v>298</v>
      </c>
      <c r="E71" s="150" t="s">
        <v>254</v>
      </c>
      <c r="F71" s="120" t="s">
        <v>227</v>
      </c>
      <c r="G71" s="213">
        <f>G72</f>
        <v>5</v>
      </c>
      <c r="H71" s="252"/>
      <c r="I71" s="247">
        <f t="shared" si="4"/>
        <v>5</v>
      </c>
      <c r="J71" s="248"/>
      <c r="K71" s="248"/>
      <c r="L71" s="248"/>
      <c r="M71" s="248"/>
      <c r="N71" s="248"/>
      <c r="O71" s="248"/>
      <c r="P71" s="248"/>
      <c r="Q71" s="248"/>
      <c r="R71" s="248"/>
      <c r="S71" s="248">
        <f t="shared" si="5"/>
        <v>5</v>
      </c>
    </row>
    <row r="72" spans="1:19" ht="63.75" customHeight="1" x14ac:dyDescent="0.25">
      <c r="A72" s="153" t="s">
        <v>304</v>
      </c>
      <c r="B72" s="245">
        <v>525</v>
      </c>
      <c r="C72" s="120" t="s">
        <v>288</v>
      </c>
      <c r="D72" s="120" t="s">
        <v>298</v>
      </c>
      <c r="E72" s="150" t="s">
        <v>305</v>
      </c>
      <c r="F72" s="120" t="s">
        <v>227</v>
      </c>
      <c r="G72" s="213">
        <f>G73</f>
        <v>5</v>
      </c>
      <c r="H72" s="252"/>
      <c r="I72" s="247">
        <f t="shared" si="4"/>
        <v>5</v>
      </c>
      <c r="J72" s="248"/>
      <c r="K72" s="248"/>
      <c r="L72" s="248"/>
      <c r="M72" s="248"/>
      <c r="N72" s="248"/>
      <c r="O72" s="248"/>
      <c r="P72" s="248"/>
      <c r="Q72" s="248"/>
      <c r="R72" s="248"/>
      <c r="S72" s="248">
        <f t="shared" si="5"/>
        <v>5</v>
      </c>
    </row>
    <row r="73" spans="1:19" ht="48.75" customHeight="1" x14ac:dyDescent="0.25">
      <c r="A73" s="134" t="s">
        <v>301</v>
      </c>
      <c r="B73" s="245">
        <v>525</v>
      </c>
      <c r="C73" s="120" t="s">
        <v>288</v>
      </c>
      <c r="D73" s="120" t="s">
        <v>298</v>
      </c>
      <c r="E73" s="150" t="s">
        <v>305</v>
      </c>
      <c r="F73" s="120" t="s">
        <v>270</v>
      </c>
      <c r="G73" s="213">
        <f>прил.6!F65</f>
        <v>5</v>
      </c>
      <c r="H73" s="252"/>
      <c r="I73" s="247">
        <f t="shared" si="4"/>
        <v>5</v>
      </c>
      <c r="J73" s="248"/>
      <c r="K73" s="248"/>
      <c r="L73" s="248"/>
      <c r="M73" s="248"/>
      <c r="N73" s="248"/>
      <c r="O73" s="248"/>
      <c r="P73" s="248"/>
      <c r="Q73" s="248"/>
      <c r="R73" s="248"/>
      <c r="S73" s="248">
        <f t="shared" si="5"/>
        <v>5</v>
      </c>
    </row>
    <row r="74" spans="1:19" ht="78.75" x14ac:dyDescent="0.25">
      <c r="A74" s="155" t="s">
        <v>306</v>
      </c>
      <c r="B74" s="111">
        <v>525</v>
      </c>
      <c r="C74" s="115" t="s">
        <v>288</v>
      </c>
      <c r="D74" s="115" t="s">
        <v>307</v>
      </c>
      <c r="E74" s="158" t="s">
        <v>308</v>
      </c>
      <c r="F74" s="159" t="s">
        <v>227</v>
      </c>
      <c r="G74" s="207">
        <f>G75</f>
        <v>5</v>
      </c>
      <c r="H74" s="252"/>
      <c r="I74" s="242">
        <f t="shared" si="4"/>
        <v>5</v>
      </c>
      <c r="J74" s="248"/>
      <c r="K74" s="248"/>
      <c r="L74" s="248"/>
      <c r="M74" s="248"/>
      <c r="N74" s="248"/>
      <c r="O74" s="248"/>
      <c r="P74" s="248"/>
      <c r="Q74" s="248"/>
      <c r="R74" s="248"/>
      <c r="S74" s="248">
        <f t="shared" si="5"/>
        <v>5</v>
      </c>
    </row>
    <row r="75" spans="1:19" ht="78.75" x14ac:dyDescent="0.25">
      <c r="A75" s="161" t="s">
        <v>309</v>
      </c>
      <c r="B75" s="245">
        <v>525</v>
      </c>
      <c r="C75" s="120" t="s">
        <v>288</v>
      </c>
      <c r="D75" s="120" t="s">
        <v>307</v>
      </c>
      <c r="E75" s="164" t="s">
        <v>310</v>
      </c>
      <c r="F75" s="165" t="s">
        <v>227</v>
      </c>
      <c r="G75" s="213">
        <f>G76</f>
        <v>5</v>
      </c>
      <c r="H75" s="252"/>
      <c r="I75" s="247">
        <f t="shared" si="4"/>
        <v>5</v>
      </c>
      <c r="J75" s="248"/>
      <c r="K75" s="248"/>
      <c r="L75" s="248"/>
      <c r="M75" s="248"/>
      <c r="N75" s="248"/>
      <c r="O75" s="248"/>
      <c r="P75" s="248"/>
      <c r="Q75" s="248"/>
      <c r="R75" s="248"/>
      <c r="S75" s="248">
        <f t="shared" si="5"/>
        <v>5</v>
      </c>
    </row>
    <row r="76" spans="1:19" ht="48.75" customHeight="1" x14ac:dyDescent="0.25">
      <c r="A76" s="161" t="s">
        <v>311</v>
      </c>
      <c r="B76" s="245">
        <v>525</v>
      </c>
      <c r="C76" s="120" t="s">
        <v>288</v>
      </c>
      <c r="D76" s="120" t="s">
        <v>307</v>
      </c>
      <c r="E76" s="164" t="s">
        <v>312</v>
      </c>
      <c r="F76" s="165" t="s">
        <v>227</v>
      </c>
      <c r="G76" s="213">
        <f>G77</f>
        <v>5</v>
      </c>
      <c r="H76" s="252"/>
      <c r="I76" s="247">
        <f t="shared" si="4"/>
        <v>5</v>
      </c>
      <c r="J76" s="248"/>
      <c r="K76" s="248"/>
      <c r="L76" s="248"/>
      <c r="M76" s="248"/>
      <c r="N76" s="248"/>
      <c r="O76" s="248"/>
      <c r="P76" s="248"/>
      <c r="Q76" s="248"/>
      <c r="R76" s="248"/>
      <c r="S76" s="248">
        <f t="shared" si="5"/>
        <v>5</v>
      </c>
    </row>
    <row r="77" spans="1:19" ht="48.75" customHeight="1" x14ac:dyDescent="0.25">
      <c r="A77" s="161" t="s">
        <v>313</v>
      </c>
      <c r="B77" s="245">
        <v>525</v>
      </c>
      <c r="C77" s="120" t="s">
        <v>288</v>
      </c>
      <c r="D77" s="120" t="s">
        <v>307</v>
      </c>
      <c r="E77" s="164" t="s">
        <v>312</v>
      </c>
      <c r="F77" s="165" t="s">
        <v>314</v>
      </c>
      <c r="G77" s="213">
        <f>G78</f>
        <v>5</v>
      </c>
      <c r="H77" s="252"/>
      <c r="I77" s="247">
        <f t="shared" si="4"/>
        <v>5</v>
      </c>
      <c r="J77" s="248"/>
      <c r="K77" s="248"/>
      <c r="L77" s="248"/>
      <c r="M77" s="248"/>
      <c r="N77" s="248"/>
      <c r="O77" s="248"/>
      <c r="P77" s="248"/>
      <c r="Q77" s="248"/>
      <c r="R77" s="248"/>
      <c r="S77" s="248">
        <f t="shared" si="5"/>
        <v>5</v>
      </c>
    </row>
    <row r="78" spans="1:19" ht="48.75" customHeight="1" x14ac:dyDescent="0.25">
      <c r="A78" s="161" t="s">
        <v>315</v>
      </c>
      <c r="B78" s="245">
        <v>525</v>
      </c>
      <c r="C78" s="120" t="s">
        <v>288</v>
      </c>
      <c r="D78" s="120" t="s">
        <v>307</v>
      </c>
      <c r="E78" s="164" t="s">
        <v>312</v>
      </c>
      <c r="F78" s="165" t="s">
        <v>316</v>
      </c>
      <c r="G78" s="213">
        <f>прил.6!F65</f>
        <v>5</v>
      </c>
      <c r="H78" s="252"/>
      <c r="I78" s="247">
        <f t="shared" si="4"/>
        <v>5</v>
      </c>
      <c r="J78" s="248"/>
      <c r="K78" s="248"/>
      <c r="L78" s="248"/>
      <c r="M78" s="248"/>
      <c r="N78" s="248"/>
      <c r="O78" s="248"/>
      <c r="P78" s="248"/>
      <c r="Q78" s="248"/>
      <c r="R78" s="248"/>
      <c r="S78" s="248">
        <f t="shared" si="5"/>
        <v>5</v>
      </c>
    </row>
    <row r="79" spans="1:19" ht="30.75" customHeight="1" x14ac:dyDescent="0.25">
      <c r="A79" s="167" t="s">
        <v>317</v>
      </c>
      <c r="B79" s="111">
        <v>525</v>
      </c>
      <c r="C79" s="115" t="s">
        <v>241</v>
      </c>
      <c r="D79" s="115" t="s">
        <v>225</v>
      </c>
      <c r="E79" s="147" t="s">
        <v>226</v>
      </c>
      <c r="F79" s="115" t="s">
        <v>227</v>
      </c>
      <c r="G79" s="207">
        <f>G80+G90</f>
        <v>1128.8</v>
      </c>
      <c r="H79" s="243"/>
      <c r="I79" s="242">
        <f t="shared" si="4"/>
        <v>1128.8</v>
      </c>
      <c r="J79" s="248"/>
      <c r="K79" s="248"/>
      <c r="L79" s="248"/>
      <c r="M79" s="248"/>
      <c r="N79" s="248"/>
      <c r="O79" s="248"/>
      <c r="P79" s="248"/>
      <c r="Q79" s="248"/>
      <c r="R79" s="248"/>
      <c r="S79" s="237">
        <f t="shared" si="5"/>
        <v>1128.8</v>
      </c>
    </row>
    <row r="80" spans="1:19" ht="28.5" hidden="1" customHeight="1" x14ac:dyDescent="0.25">
      <c r="A80" s="146" t="s">
        <v>318</v>
      </c>
      <c r="B80" s="245">
        <v>525</v>
      </c>
      <c r="C80" s="120" t="s">
        <v>241</v>
      </c>
      <c r="D80" s="120" t="s">
        <v>298</v>
      </c>
      <c r="E80" s="120" t="s">
        <v>226</v>
      </c>
      <c r="F80" s="120" t="s">
        <v>227</v>
      </c>
      <c r="G80" s="213">
        <f>G81</f>
        <v>928.8</v>
      </c>
      <c r="H80" s="250"/>
      <c r="I80" s="256"/>
      <c r="J80" s="248"/>
      <c r="K80" s="248"/>
      <c r="L80" s="248"/>
      <c r="M80" s="248"/>
      <c r="N80" s="248"/>
      <c r="O80" s="248"/>
      <c r="P80" s="248"/>
      <c r="Q80" s="248"/>
      <c r="R80" s="248"/>
      <c r="S80" s="237"/>
    </row>
    <row r="81" spans="1:19" ht="91.5" hidden="1" customHeight="1" x14ac:dyDescent="0.25">
      <c r="A81" s="146" t="s">
        <v>461</v>
      </c>
      <c r="B81" s="245">
        <v>525</v>
      </c>
      <c r="C81" s="120" t="s">
        <v>241</v>
      </c>
      <c r="D81" s="120" t="s">
        <v>298</v>
      </c>
      <c r="E81" s="120" t="s">
        <v>320</v>
      </c>
      <c r="F81" s="120" t="s">
        <v>227</v>
      </c>
      <c r="G81" s="213">
        <f>G82</f>
        <v>928.8</v>
      </c>
      <c r="H81" s="250"/>
      <c r="I81" s="236"/>
      <c r="J81" s="248"/>
      <c r="K81" s="248"/>
      <c r="L81" s="248"/>
      <c r="M81" s="248"/>
      <c r="N81" s="248"/>
      <c r="O81" s="248"/>
      <c r="P81" s="248"/>
      <c r="Q81" s="248"/>
      <c r="R81" s="248"/>
      <c r="S81" s="237"/>
    </row>
    <row r="82" spans="1:19" ht="39" hidden="1" customHeight="1" x14ac:dyDescent="0.25">
      <c r="A82" s="119" t="s">
        <v>321</v>
      </c>
      <c r="B82" s="245">
        <v>525</v>
      </c>
      <c r="C82" s="132" t="s">
        <v>241</v>
      </c>
      <c r="D82" s="132" t="s">
        <v>298</v>
      </c>
      <c r="E82" s="127" t="s">
        <v>322</v>
      </c>
      <c r="F82" s="132" t="s">
        <v>227</v>
      </c>
      <c r="G82" s="211">
        <f>G84+G86+G88</f>
        <v>928.8</v>
      </c>
      <c r="H82" s="246"/>
      <c r="I82" s="236"/>
      <c r="J82" s="248"/>
      <c r="K82" s="248"/>
      <c r="L82" s="248"/>
      <c r="M82" s="248"/>
      <c r="N82" s="248"/>
      <c r="O82" s="248"/>
      <c r="P82" s="248"/>
      <c r="Q82" s="248"/>
      <c r="R82" s="248"/>
      <c r="S82" s="237"/>
    </row>
    <row r="83" spans="1:19" ht="39.75" hidden="1" customHeight="1" x14ac:dyDescent="0.25">
      <c r="A83" s="119" t="s">
        <v>323</v>
      </c>
      <c r="B83" s="245">
        <v>525</v>
      </c>
      <c r="C83" s="132" t="s">
        <v>241</v>
      </c>
      <c r="D83" s="132" t="s">
        <v>298</v>
      </c>
      <c r="E83" s="127" t="s">
        <v>324</v>
      </c>
      <c r="F83" s="132" t="s">
        <v>227</v>
      </c>
      <c r="G83" s="211">
        <f>G84+G86+G88</f>
        <v>928.8</v>
      </c>
      <c r="H83" s="246"/>
      <c r="I83" s="236"/>
      <c r="J83" s="248"/>
      <c r="K83" s="248"/>
      <c r="L83" s="248"/>
      <c r="M83" s="248"/>
      <c r="N83" s="248"/>
      <c r="O83" s="248"/>
      <c r="P83" s="248"/>
      <c r="Q83" s="248"/>
      <c r="R83" s="248"/>
      <c r="S83" s="237"/>
    </row>
    <row r="84" spans="1:19" ht="31.5" hidden="1" x14ac:dyDescent="0.25">
      <c r="A84" s="119" t="s">
        <v>325</v>
      </c>
      <c r="B84" s="245">
        <v>525</v>
      </c>
      <c r="C84" s="132" t="s">
        <v>241</v>
      </c>
      <c r="D84" s="132" t="s">
        <v>298</v>
      </c>
      <c r="E84" s="127" t="s">
        <v>326</v>
      </c>
      <c r="F84" s="132" t="s">
        <v>227</v>
      </c>
      <c r="G84" s="211">
        <f>G85</f>
        <v>830.8</v>
      </c>
      <c r="H84" s="246"/>
      <c r="I84" s="236"/>
      <c r="J84" s="248"/>
      <c r="K84" s="248"/>
      <c r="L84" s="248"/>
      <c r="M84" s="248"/>
      <c r="N84" s="248"/>
      <c r="O84" s="248"/>
      <c r="P84" s="248"/>
      <c r="Q84" s="248"/>
      <c r="R84" s="248"/>
      <c r="S84" s="237"/>
    </row>
    <row r="85" spans="1:19" ht="41.25" hidden="1" customHeight="1" x14ac:dyDescent="0.25">
      <c r="A85" s="119" t="s">
        <v>301</v>
      </c>
      <c r="B85" s="245">
        <v>525</v>
      </c>
      <c r="C85" s="132" t="s">
        <v>241</v>
      </c>
      <c r="D85" s="132" t="s">
        <v>298</v>
      </c>
      <c r="E85" s="127" t="s">
        <v>326</v>
      </c>
      <c r="F85" s="127">
        <v>244</v>
      </c>
      <c r="G85" s="211">
        <v>830.8</v>
      </c>
      <c r="H85" s="246"/>
      <c r="I85" s="236"/>
      <c r="J85" s="248"/>
      <c r="K85" s="248"/>
      <c r="L85" s="248"/>
      <c r="M85" s="248"/>
      <c r="N85" s="248"/>
      <c r="O85" s="248"/>
      <c r="P85" s="248"/>
      <c r="Q85" s="248"/>
      <c r="R85" s="248"/>
      <c r="S85" s="237"/>
    </row>
    <row r="86" spans="1:19" ht="40.5" hidden="1" customHeight="1" x14ac:dyDescent="0.25">
      <c r="A86" s="119" t="s">
        <v>327</v>
      </c>
      <c r="B86" s="245">
        <v>525</v>
      </c>
      <c r="C86" s="132" t="s">
        <v>241</v>
      </c>
      <c r="D86" s="132" t="s">
        <v>298</v>
      </c>
      <c r="E86" s="127" t="s">
        <v>328</v>
      </c>
      <c r="F86" s="132" t="s">
        <v>227</v>
      </c>
      <c r="G86" s="211">
        <f>G87</f>
        <v>15</v>
      </c>
      <c r="H86" s="246"/>
      <c r="I86" s="236"/>
      <c r="J86" s="248"/>
      <c r="K86" s="248"/>
      <c r="L86" s="248"/>
      <c r="M86" s="248"/>
      <c r="N86" s="248"/>
      <c r="O86" s="248"/>
      <c r="P86" s="248"/>
      <c r="Q86" s="248"/>
      <c r="R86" s="248"/>
      <c r="S86" s="237"/>
    </row>
    <row r="87" spans="1:19" ht="39" hidden="1" customHeight="1" x14ac:dyDescent="0.25">
      <c r="A87" s="119" t="s">
        <v>301</v>
      </c>
      <c r="B87" s="245">
        <v>525</v>
      </c>
      <c r="C87" s="132" t="s">
        <v>241</v>
      </c>
      <c r="D87" s="132" t="s">
        <v>298</v>
      </c>
      <c r="E87" s="127" t="s">
        <v>328</v>
      </c>
      <c r="F87" s="127">
        <v>244</v>
      </c>
      <c r="G87" s="211">
        <v>15</v>
      </c>
      <c r="H87" s="246"/>
      <c r="I87" s="236"/>
      <c r="J87" s="248"/>
      <c r="K87" s="248"/>
      <c r="L87" s="248"/>
      <c r="M87" s="248"/>
      <c r="N87" s="248"/>
      <c r="O87" s="248"/>
      <c r="P87" s="248"/>
      <c r="Q87" s="248"/>
      <c r="R87" s="248"/>
      <c r="S87" s="237"/>
    </row>
    <row r="88" spans="1:19" ht="31.5" hidden="1" x14ac:dyDescent="0.25">
      <c r="A88" s="119" t="s">
        <v>329</v>
      </c>
      <c r="B88" s="245">
        <v>525</v>
      </c>
      <c r="C88" s="132" t="s">
        <v>241</v>
      </c>
      <c r="D88" s="132" t="s">
        <v>298</v>
      </c>
      <c r="E88" s="127" t="s">
        <v>330</v>
      </c>
      <c r="F88" s="132" t="s">
        <v>227</v>
      </c>
      <c r="G88" s="211">
        <f>G89</f>
        <v>83</v>
      </c>
      <c r="H88" s="246"/>
      <c r="I88" s="236"/>
      <c r="J88" s="248"/>
      <c r="K88" s="248"/>
      <c r="L88" s="248"/>
      <c r="M88" s="248"/>
      <c r="N88" s="248"/>
      <c r="O88" s="248"/>
      <c r="P88" s="248"/>
      <c r="Q88" s="248"/>
      <c r="R88" s="248"/>
      <c r="S88" s="237"/>
    </row>
    <row r="89" spans="1:19" ht="39.75" hidden="1" customHeight="1" x14ac:dyDescent="0.25">
      <c r="A89" s="119" t="s">
        <v>301</v>
      </c>
      <c r="B89" s="245">
        <v>525</v>
      </c>
      <c r="C89" s="132" t="s">
        <v>241</v>
      </c>
      <c r="D89" s="132" t="s">
        <v>298</v>
      </c>
      <c r="E89" s="127" t="s">
        <v>331</v>
      </c>
      <c r="F89" s="127">
        <v>244</v>
      </c>
      <c r="G89" s="211">
        <v>83</v>
      </c>
      <c r="H89" s="246"/>
      <c r="I89" s="236"/>
      <c r="J89" s="248"/>
      <c r="K89" s="248"/>
      <c r="L89" s="248"/>
      <c r="M89" s="248"/>
      <c r="N89" s="248"/>
      <c r="O89" s="248"/>
      <c r="P89" s="248"/>
      <c r="Q89" s="248"/>
      <c r="R89" s="248"/>
      <c r="S89" s="237"/>
    </row>
    <row r="90" spans="1:19" ht="31.5" hidden="1" x14ac:dyDescent="0.25">
      <c r="A90" s="146" t="s">
        <v>441</v>
      </c>
      <c r="B90" s="245">
        <v>525</v>
      </c>
      <c r="C90" s="257" t="s">
        <v>241</v>
      </c>
      <c r="D90" s="257">
        <v>12</v>
      </c>
      <c r="E90" s="258" t="s">
        <v>226</v>
      </c>
      <c r="F90" s="257" t="s">
        <v>227</v>
      </c>
      <c r="G90" s="209">
        <f>G91</f>
        <v>200</v>
      </c>
      <c r="H90" s="244"/>
      <c r="I90" s="236"/>
      <c r="J90" s="248"/>
      <c r="K90" s="248"/>
      <c r="L90" s="248"/>
      <c r="M90" s="248"/>
      <c r="N90" s="248"/>
      <c r="O90" s="248"/>
      <c r="P90" s="248"/>
      <c r="Q90" s="248"/>
      <c r="R90" s="248"/>
      <c r="S90" s="237"/>
    </row>
    <row r="91" spans="1:19" ht="31.5" hidden="1" x14ac:dyDescent="0.25">
      <c r="A91" s="119" t="s">
        <v>302</v>
      </c>
      <c r="B91" s="245">
        <v>525</v>
      </c>
      <c r="C91" s="132" t="s">
        <v>241</v>
      </c>
      <c r="D91" s="132">
        <v>12</v>
      </c>
      <c r="E91" s="127" t="s">
        <v>278</v>
      </c>
      <c r="F91" s="132" t="s">
        <v>227</v>
      </c>
      <c r="G91" s="211">
        <f>G92</f>
        <v>200</v>
      </c>
      <c r="H91" s="246"/>
      <c r="I91" s="236"/>
      <c r="J91" s="248"/>
      <c r="K91" s="248"/>
      <c r="L91" s="248"/>
      <c r="M91" s="248"/>
      <c r="N91" s="248"/>
      <c r="O91" s="248"/>
      <c r="P91" s="248"/>
      <c r="Q91" s="248"/>
      <c r="R91" s="248"/>
      <c r="S91" s="237"/>
    </row>
    <row r="92" spans="1:19" ht="16.5" hidden="1" x14ac:dyDescent="0.25">
      <c r="A92" s="149" t="s">
        <v>334</v>
      </c>
      <c r="B92" s="245">
        <v>525</v>
      </c>
      <c r="C92" s="132" t="s">
        <v>241</v>
      </c>
      <c r="D92" s="132">
        <v>12</v>
      </c>
      <c r="E92" s="127" t="s">
        <v>254</v>
      </c>
      <c r="F92" s="132" t="s">
        <v>227</v>
      </c>
      <c r="G92" s="211">
        <f>G93</f>
        <v>200</v>
      </c>
      <c r="H92" s="246"/>
      <c r="I92" s="236"/>
      <c r="J92" s="248"/>
      <c r="K92" s="248"/>
      <c r="L92" s="248"/>
      <c r="M92" s="248"/>
      <c r="N92" s="248"/>
      <c r="O92" s="248"/>
      <c r="P92" s="248"/>
      <c r="Q92" s="248"/>
      <c r="R92" s="248"/>
      <c r="S92" s="237"/>
    </row>
    <row r="93" spans="1:19" ht="21" hidden="1" customHeight="1" x14ac:dyDescent="0.25">
      <c r="A93" s="119" t="s">
        <v>335</v>
      </c>
      <c r="B93" s="245">
        <v>525</v>
      </c>
      <c r="C93" s="132" t="s">
        <v>241</v>
      </c>
      <c r="D93" s="132">
        <v>12</v>
      </c>
      <c r="E93" s="259" t="s">
        <v>336</v>
      </c>
      <c r="F93" s="132" t="s">
        <v>227</v>
      </c>
      <c r="G93" s="211">
        <f>G94</f>
        <v>200</v>
      </c>
      <c r="H93" s="246"/>
      <c r="I93" s="236"/>
      <c r="J93" s="248"/>
      <c r="K93" s="248"/>
      <c r="L93" s="248"/>
      <c r="M93" s="248"/>
      <c r="N93" s="248"/>
      <c r="O93" s="248"/>
      <c r="P93" s="248"/>
      <c r="Q93" s="248"/>
      <c r="R93" s="248"/>
      <c r="S93" s="237"/>
    </row>
    <row r="94" spans="1:19" ht="60.75" hidden="1" customHeight="1" x14ac:dyDescent="0.25">
      <c r="A94" s="119" t="s">
        <v>301</v>
      </c>
      <c r="B94" s="245">
        <v>525</v>
      </c>
      <c r="C94" s="132" t="s">
        <v>241</v>
      </c>
      <c r="D94" s="132">
        <v>12</v>
      </c>
      <c r="E94" s="127" t="s">
        <v>337</v>
      </c>
      <c r="F94" s="127">
        <v>244</v>
      </c>
      <c r="G94" s="211">
        <f>G95</f>
        <v>200</v>
      </c>
      <c r="H94" s="246"/>
      <c r="I94" s="236"/>
      <c r="J94" s="248"/>
      <c r="K94" s="248"/>
      <c r="L94" s="248"/>
      <c r="M94" s="248"/>
      <c r="N94" s="248"/>
      <c r="O94" s="248"/>
      <c r="P94" s="248"/>
      <c r="Q94" s="248"/>
      <c r="R94" s="248"/>
      <c r="S94" s="237"/>
    </row>
    <row r="95" spans="1:19" ht="61.5" hidden="1" customHeight="1" x14ac:dyDescent="0.25">
      <c r="A95" s="149" t="s">
        <v>249</v>
      </c>
      <c r="B95" s="245">
        <v>525</v>
      </c>
      <c r="C95" s="120" t="s">
        <v>229</v>
      </c>
      <c r="D95" s="150">
        <v>3</v>
      </c>
      <c r="E95" s="150" t="s">
        <v>294</v>
      </c>
      <c r="F95" s="150">
        <v>244</v>
      </c>
      <c r="G95" s="216">
        <v>200</v>
      </c>
      <c r="H95" s="246"/>
      <c r="I95" s="236"/>
      <c r="J95" s="248"/>
      <c r="K95" s="248"/>
      <c r="L95" s="248"/>
      <c r="M95" s="248"/>
      <c r="N95" s="248"/>
      <c r="O95" s="248"/>
      <c r="P95" s="248"/>
      <c r="Q95" s="248"/>
      <c r="R95" s="248"/>
      <c r="S95" s="237"/>
    </row>
    <row r="96" spans="1:19" ht="0.75" hidden="1" customHeight="1" x14ac:dyDescent="0.25">
      <c r="A96" s="114" t="s">
        <v>258</v>
      </c>
      <c r="B96" s="245">
        <v>525</v>
      </c>
      <c r="C96" s="115" t="s">
        <v>224</v>
      </c>
      <c r="D96" s="115" t="s">
        <v>259</v>
      </c>
      <c r="E96" s="140" t="s">
        <v>226</v>
      </c>
      <c r="F96" s="115" t="s">
        <v>227</v>
      </c>
      <c r="G96" s="207">
        <f>G99</f>
        <v>325.68</v>
      </c>
      <c r="H96" s="246"/>
      <c r="I96" s="236"/>
      <c r="J96" s="248"/>
      <c r="K96" s="248"/>
      <c r="L96" s="248"/>
      <c r="M96" s="248"/>
      <c r="N96" s="248"/>
      <c r="O96" s="248"/>
      <c r="P96" s="248"/>
      <c r="Q96" s="248"/>
      <c r="R96" s="248"/>
      <c r="S96" s="237"/>
    </row>
    <row r="97" spans="1:19" ht="60.75" hidden="1" customHeight="1" x14ac:dyDescent="0.25">
      <c r="A97" s="141" t="s">
        <v>458</v>
      </c>
      <c r="B97" s="245">
        <v>525</v>
      </c>
      <c r="C97" s="115" t="s">
        <v>224</v>
      </c>
      <c r="D97" s="115" t="s">
        <v>259</v>
      </c>
      <c r="E97" s="140" t="s">
        <v>261</v>
      </c>
      <c r="F97" s="115" t="s">
        <v>262</v>
      </c>
      <c r="G97" s="207">
        <f>G98</f>
        <v>325.68</v>
      </c>
      <c r="H97" s="246"/>
      <c r="I97" s="236"/>
      <c r="J97" s="248"/>
      <c r="K97" s="248"/>
      <c r="L97" s="248"/>
      <c r="M97" s="248"/>
      <c r="N97" s="248"/>
      <c r="O97" s="248"/>
      <c r="P97" s="248"/>
      <c r="Q97" s="248"/>
      <c r="R97" s="248"/>
      <c r="S97" s="237"/>
    </row>
    <row r="98" spans="1:19" ht="1.5" hidden="1" customHeight="1" x14ac:dyDescent="0.25">
      <c r="A98" s="142" t="s">
        <v>459</v>
      </c>
      <c r="B98" s="245">
        <v>525</v>
      </c>
      <c r="C98" s="120" t="s">
        <v>224</v>
      </c>
      <c r="D98" s="120" t="s">
        <v>259</v>
      </c>
      <c r="E98" s="127" t="s">
        <v>264</v>
      </c>
      <c r="F98" s="120" t="s">
        <v>262</v>
      </c>
      <c r="G98" s="213">
        <f>G99</f>
        <v>325.68</v>
      </c>
      <c r="H98" s="246"/>
      <c r="I98" s="236"/>
      <c r="J98" s="248"/>
      <c r="K98" s="248"/>
      <c r="L98" s="248"/>
      <c r="M98" s="248"/>
      <c r="N98" s="248"/>
      <c r="O98" s="248"/>
      <c r="P98" s="248"/>
      <c r="Q98" s="248"/>
      <c r="R98" s="248"/>
      <c r="S98" s="237"/>
    </row>
    <row r="99" spans="1:19" ht="63.75" hidden="1" customHeight="1" x14ac:dyDescent="0.25">
      <c r="A99" s="144" t="s">
        <v>265</v>
      </c>
      <c r="B99" s="245">
        <v>525</v>
      </c>
      <c r="C99" s="120" t="s">
        <v>224</v>
      </c>
      <c r="D99" s="120" t="s">
        <v>259</v>
      </c>
      <c r="E99" s="127" t="s">
        <v>266</v>
      </c>
      <c r="F99" s="120" t="s">
        <v>227</v>
      </c>
      <c r="G99" s="213">
        <v>325.68</v>
      </c>
      <c r="H99" s="246"/>
      <c r="I99" s="236"/>
      <c r="J99" s="248"/>
      <c r="K99" s="248"/>
      <c r="L99" s="248"/>
      <c r="M99" s="248"/>
      <c r="N99" s="248"/>
      <c r="O99" s="248"/>
      <c r="P99" s="248"/>
      <c r="Q99" s="248"/>
      <c r="R99" s="248"/>
      <c r="S99" s="237"/>
    </row>
    <row r="100" spans="1:19" ht="0.75" hidden="1" customHeight="1" x14ac:dyDescent="0.25">
      <c r="A100" s="144" t="s">
        <v>267</v>
      </c>
      <c r="B100" s="245">
        <v>525</v>
      </c>
      <c r="C100" s="120" t="s">
        <v>224</v>
      </c>
      <c r="D100" s="120" t="s">
        <v>259</v>
      </c>
      <c r="E100" s="127" t="s">
        <v>272</v>
      </c>
      <c r="F100" s="120" t="s">
        <v>227</v>
      </c>
      <c r="G100" s="213">
        <f>G101</f>
        <v>325.68</v>
      </c>
      <c r="H100" s="246"/>
      <c r="I100" s="236"/>
      <c r="J100" s="248"/>
      <c r="K100" s="248"/>
      <c r="L100" s="248"/>
      <c r="M100" s="248"/>
      <c r="N100" s="248"/>
      <c r="O100" s="248"/>
      <c r="P100" s="248"/>
      <c r="Q100" s="248"/>
      <c r="R100" s="248"/>
      <c r="S100" s="237"/>
    </row>
    <row r="101" spans="1:19" ht="60.75" hidden="1" customHeight="1" x14ac:dyDescent="0.25">
      <c r="A101" s="144" t="s">
        <v>271</v>
      </c>
      <c r="B101" s="245">
        <v>525</v>
      </c>
      <c r="C101" s="120" t="s">
        <v>224</v>
      </c>
      <c r="D101" s="120" t="s">
        <v>259</v>
      </c>
      <c r="E101" s="127" t="s">
        <v>272</v>
      </c>
      <c r="F101" s="120" t="s">
        <v>227</v>
      </c>
      <c r="G101" s="213">
        <f>G102</f>
        <v>325.68</v>
      </c>
      <c r="H101" s="246"/>
      <c r="I101" s="236"/>
      <c r="J101" s="248"/>
      <c r="K101" s="248"/>
      <c r="L101" s="248"/>
      <c r="M101" s="248"/>
      <c r="N101" s="248"/>
      <c r="O101" s="248"/>
      <c r="P101" s="248"/>
      <c r="Q101" s="248"/>
      <c r="R101" s="248"/>
      <c r="S101" s="237"/>
    </row>
    <row r="102" spans="1:19" ht="60.75" hidden="1" customHeight="1" x14ac:dyDescent="0.25">
      <c r="A102" s="144" t="s">
        <v>269</v>
      </c>
      <c r="B102" s="245">
        <v>525</v>
      </c>
      <c r="C102" s="120" t="s">
        <v>224</v>
      </c>
      <c r="D102" s="120" t="s">
        <v>259</v>
      </c>
      <c r="E102" s="127" t="s">
        <v>272</v>
      </c>
      <c r="F102" s="120" t="s">
        <v>270</v>
      </c>
      <c r="G102" s="213">
        <v>325.68</v>
      </c>
      <c r="H102" s="246"/>
      <c r="I102" s="236"/>
      <c r="J102" s="248"/>
      <c r="K102" s="248"/>
      <c r="L102" s="248"/>
      <c r="M102" s="248"/>
      <c r="N102" s="248"/>
      <c r="O102" s="248"/>
      <c r="P102" s="248"/>
      <c r="Q102" s="248"/>
      <c r="R102" s="248"/>
      <c r="S102" s="237"/>
    </row>
    <row r="103" spans="1:19" ht="60.75" hidden="1" customHeight="1" x14ac:dyDescent="0.25">
      <c r="A103" s="114" t="s">
        <v>296</v>
      </c>
      <c r="B103" s="111">
        <v>525</v>
      </c>
      <c r="C103" s="115" t="s">
        <v>288</v>
      </c>
      <c r="D103" s="115" t="s">
        <v>225</v>
      </c>
      <c r="E103" s="147" t="s">
        <v>226</v>
      </c>
      <c r="F103" s="115" t="s">
        <v>227</v>
      </c>
      <c r="G103" s="215">
        <f>G104</f>
        <v>0</v>
      </c>
      <c r="H103" s="246"/>
      <c r="I103" s="236"/>
      <c r="J103" s="248"/>
      <c r="K103" s="248"/>
      <c r="L103" s="248"/>
      <c r="M103" s="248"/>
      <c r="N103" s="248"/>
      <c r="O103" s="248"/>
      <c r="P103" s="248"/>
      <c r="Q103" s="248"/>
      <c r="R103" s="248"/>
      <c r="S103" s="237"/>
    </row>
    <row r="104" spans="1:19" ht="60.75" hidden="1" customHeight="1" x14ac:dyDescent="0.25">
      <c r="A104" s="149" t="s">
        <v>297</v>
      </c>
      <c r="B104" s="245">
        <v>525</v>
      </c>
      <c r="C104" s="120" t="s">
        <v>288</v>
      </c>
      <c r="D104" s="120" t="s">
        <v>298</v>
      </c>
      <c r="E104" s="150" t="s">
        <v>226</v>
      </c>
      <c r="F104" s="120" t="s">
        <v>227</v>
      </c>
      <c r="G104" s="216">
        <f>G105+G107</f>
        <v>0</v>
      </c>
      <c r="H104" s="246"/>
      <c r="I104" s="236"/>
      <c r="J104" s="248"/>
      <c r="K104" s="248"/>
      <c r="L104" s="248"/>
      <c r="M104" s="248"/>
      <c r="N104" s="248"/>
      <c r="O104" s="248"/>
      <c r="P104" s="248"/>
      <c r="Q104" s="248"/>
      <c r="R104" s="248"/>
      <c r="S104" s="237"/>
    </row>
    <row r="105" spans="1:19" ht="60.75" hidden="1" customHeight="1" x14ac:dyDescent="0.25">
      <c r="A105" s="149" t="s">
        <v>299</v>
      </c>
      <c r="B105" s="245">
        <v>525</v>
      </c>
      <c r="C105" s="120" t="s">
        <v>288</v>
      </c>
      <c r="D105" s="120" t="s">
        <v>298</v>
      </c>
      <c r="E105" s="150" t="s">
        <v>300</v>
      </c>
      <c r="F105" s="120" t="s">
        <v>227</v>
      </c>
      <c r="G105" s="216">
        <f>G106</f>
        <v>0</v>
      </c>
      <c r="H105" s="246"/>
      <c r="I105" s="236"/>
      <c r="J105" s="248"/>
      <c r="K105" s="248"/>
      <c r="L105" s="248"/>
      <c r="M105" s="248"/>
      <c r="N105" s="248"/>
      <c r="O105" s="248"/>
      <c r="P105" s="248"/>
      <c r="Q105" s="248"/>
      <c r="R105" s="248"/>
      <c r="S105" s="237"/>
    </row>
    <row r="106" spans="1:19" ht="0.75" hidden="1" customHeight="1" x14ac:dyDescent="0.25">
      <c r="A106" s="149" t="s">
        <v>301</v>
      </c>
      <c r="B106" s="245">
        <v>525</v>
      </c>
      <c r="C106" s="120" t="s">
        <v>288</v>
      </c>
      <c r="D106" s="120" t="s">
        <v>298</v>
      </c>
      <c r="E106" s="150" t="s">
        <v>300</v>
      </c>
      <c r="F106" s="120" t="s">
        <v>270</v>
      </c>
      <c r="G106" s="216">
        <v>0</v>
      </c>
      <c r="H106" s="246"/>
      <c r="I106" s="236"/>
      <c r="J106" s="248"/>
      <c r="K106" s="248"/>
      <c r="L106" s="248"/>
      <c r="M106" s="248"/>
      <c r="N106" s="248"/>
      <c r="O106" s="248"/>
      <c r="P106" s="248"/>
      <c r="Q106" s="248"/>
      <c r="R106" s="248"/>
      <c r="S106" s="237"/>
    </row>
    <row r="107" spans="1:19" ht="60.75" hidden="1" customHeight="1" x14ac:dyDescent="0.25">
      <c r="A107" s="134" t="s">
        <v>302</v>
      </c>
      <c r="B107" s="245">
        <v>525</v>
      </c>
      <c r="C107" s="120" t="s">
        <v>288</v>
      </c>
      <c r="D107" s="120" t="s">
        <v>298</v>
      </c>
      <c r="E107" s="150" t="s">
        <v>278</v>
      </c>
      <c r="F107" s="120" t="s">
        <v>227</v>
      </c>
      <c r="G107" s="216">
        <f>G108</f>
        <v>0</v>
      </c>
      <c r="H107" s="246"/>
      <c r="I107" s="236"/>
      <c r="J107" s="248"/>
      <c r="K107" s="248"/>
      <c r="L107" s="248"/>
      <c r="M107" s="248"/>
      <c r="N107" s="248"/>
      <c r="O107" s="248"/>
      <c r="P107" s="248"/>
      <c r="Q107" s="248"/>
      <c r="R107" s="248"/>
      <c r="S107" s="237"/>
    </row>
    <row r="108" spans="1:19" ht="59.25" hidden="1" customHeight="1" x14ac:dyDescent="0.25">
      <c r="A108" s="134" t="s">
        <v>303</v>
      </c>
      <c r="B108" s="245">
        <v>525</v>
      </c>
      <c r="C108" s="120" t="s">
        <v>288</v>
      </c>
      <c r="D108" s="120" t="s">
        <v>298</v>
      </c>
      <c r="E108" s="150" t="s">
        <v>254</v>
      </c>
      <c r="F108" s="120" t="s">
        <v>227</v>
      </c>
      <c r="G108" s="216">
        <v>0</v>
      </c>
      <c r="H108" s="246"/>
      <c r="I108" s="236"/>
      <c r="J108" s="248"/>
      <c r="K108" s="248"/>
      <c r="L108" s="248"/>
      <c r="M108" s="248"/>
      <c r="N108" s="248"/>
      <c r="O108" s="248"/>
      <c r="P108" s="248"/>
      <c r="Q108" s="248"/>
      <c r="R108" s="248"/>
      <c r="S108" s="237"/>
    </row>
    <row r="109" spans="1:19" ht="60.75" hidden="1" customHeight="1" x14ac:dyDescent="0.25">
      <c r="A109" s="153" t="s">
        <v>304</v>
      </c>
      <c r="B109" s="245">
        <v>525</v>
      </c>
      <c r="C109" s="120" t="s">
        <v>288</v>
      </c>
      <c r="D109" s="120" t="s">
        <v>298</v>
      </c>
      <c r="E109" s="150" t="s">
        <v>305</v>
      </c>
      <c r="F109" s="120" t="s">
        <v>227</v>
      </c>
      <c r="G109" s="216">
        <v>0</v>
      </c>
      <c r="H109" s="246"/>
      <c r="I109" s="236"/>
      <c r="J109" s="248"/>
      <c r="K109" s="248"/>
      <c r="L109" s="248"/>
      <c r="M109" s="248"/>
      <c r="N109" s="248"/>
      <c r="O109" s="248"/>
      <c r="P109" s="248"/>
      <c r="Q109" s="248"/>
      <c r="R109" s="248"/>
      <c r="S109" s="237"/>
    </row>
    <row r="110" spans="1:19" ht="0.75" customHeight="1" x14ac:dyDescent="0.25">
      <c r="A110" s="134" t="s">
        <v>301</v>
      </c>
      <c r="B110" s="245">
        <v>525</v>
      </c>
      <c r="C110" s="120" t="s">
        <v>288</v>
      </c>
      <c r="D110" s="120" t="s">
        <v>298</v>
      </c>
      <c r="E110" s="150" t="s">
        <v>305</v>
      </c>
      <c r="F110" s="120" t="s">
        <v>270</v>
      </c>
      <c r="G110" s="216">
        <v>0</v>
      </c>
      <c r="H110" s="246"/>
      <c r="I110" s="242">
        <f t="shared" ref="I110:I115" si="6">G110+H110</f>
        <v>0</v>
      </c>
      <c r="J110" s="248"/>
      <c r="K110" s="248"/>
      <c r="L110" s="248"/>
      <c r="M110" s="248"/>
      <c r="N110" s="248"/>
      <c r="O110" s="248"/>
      <c r="P110" s="248"/>
      <c r="Q110" s="248"/>
      <c r="R110" s="248"/>
      <c r="S110" s="237">
        <f t="shared" ref="S110:S115" si="7">I110+J110</f>
        <v>0</v>
      </c>
    </row>
    <row r="111" spans="1:19" ht="25.9" customHeight="1" x14ac:dyDescent="0.25">
      <c r="A111" s="167" t="s">
        <v>317</v>
      </c>
      <c r="B111" s="111">
        <v>525</v>
      </c>
      <c r="C111" s="115" t="s">
        <v>241</v>
      </c>
      <c r="D111" s="115" t="s">
        <v>225</v>
      </c>
      <c r="E111" s="147" t="s">
        <v>226</v>
      </c>
      <c r="F111" s="115" t="s">
        <v>227</v>
      </c>
      <c r="G111" s="207">
        <f>G112+G127</f>
        <v>455</v>
      </c>
      <c r="H111" s="244"/>
      <c r="I111" s="242">
        <f t="shared" si="6"/>
        <v>455</v>
      </c>
      <c r="J111" s="248"/>
      <c r="K111" s="248"/>
      <c r="L111" s="248"/>
      <c r="M111" s="248"/>
      <c r="N111" s="248"/>
      <c r="O111" s="248"/>
      <c r="P111" s="248"/>
      <c r="Q111" s="248"/>
      <c r="R111" s="248"/>
      <c r="S111" s="237">
        <f t="shared" si="7"/>
        <v>455</v>
      </c>
    </row>
    <row r="112" spans="1:19" ht="27" customHeight="1" x14ac:dyDescent="0.25">
      <c r="A112" s="141" t="s">
        <v>318</v>
      </c>
      <c r="B112" s="111">
        <v>525</v>
      </c>
      <c r="C112" s="115" t="s">
        <v>241</v>
      </c>
      <c r="D112" s="115" t="s">
        <v>298</v>
      </c>
      <c r="E112" s="115" t="s">
        <v>226</v>
      </c>
      <c r="F112" s="115" t="s">
        <v>227</v>
      </c>
      <c r="G112" s="207">
        <f>G113</f>
        <v>350</v>
      </c>
      <c r="H112" s="246"/>
      <c r="I112" s="242">
        <f t="shared" si="6"/>
        <v>350</v>
      </c>
      <c r="J112" s="248"/>
      <c r="K112" s="248"/>
      <c r="L112" s="248"/>
      <c r="M112" s="248"/>
      <c r="N112" s="248"/>
      <c r="O112" s="248"/>
      <c r="P112" s="248"/>
      <c r="Q112" s="248"/>
      <c r="R112" s="248"/>
      <c r="S112" s="237">
        <f t="shared" si="7"/>
        <v>350</v>
      </c>
    </row>
    <row r="113" spans="1:19" ht="60.75" customHeight="1" x14ac:dyDescent="0.25">
      <c r="A113" s="146" t="s">
        <v>462</v>
      </c>
      <c r="B113" s="111">
        <v>525</v>
      </c>
      <c r="C113" s="115" t="s">
        <v>241</v>
      </c>
      <c r="D113" s="115" t="s">
        <v>298</v>
      </c>
      <c r="E113" s="115" t="s">
        <v>320</v>
      </c>
      <c r="F113" s="115" t="s">
        <v>227</v>
      </c>
      <c r="G113" s="207">
        <f>G114</f>
        <v>350</v>
      </c>
      <c r="H113" s="246"/>
      <c r="I113" s="242">
        <f t="shared" si="6"/>
        <v>350</v>
      </c>
      <c r="J113" s="248"/>
      <c r="K113" s="248"/>
      <c r="L113" s="248"/>
      <c r="M113" s="248"/>
      <c r="N113" s="248"/>
      <c r="O113" s="248"/>
      <c r="P113" s="248"/>
      <c r="Q113" s="248"/>
      <c r="R113" s="248"/>
      <c r="S113" s="237">
        <f t="shared" si="7"/>
        <v>350</v>
      </c>
    </row>
    <row r="114" spans="1:19" ht="37.15" customHeight="1" x14ac:dyDescent="0.25">
      <c r="A114" s="119" t="s">
        <v>321</v>
      </c>
      <c r="B114" s="245">
        <v>525</v>
      </c>
      <c r="C114" s="132" t="s">
        <v>241</v>
      </c>
      <c r="D114" s="132" t="s">
        <v>298</v>
      </c>
      <c r="E114" s="127" t="s">
        <v>322</v>
      </c>
      <c r="F114" s="132" t="s">
        <v>227</v>
      </c>
      <c r="G114" s="211">
        <f>G115</f>
        <v>350</v>
      </c>
      <c r="H114" s="246"/>
      <c r="I114" s="247">
        <f t="shared" si="6"/>
        <v>350</v>
      </c>
      <c r="J114" s="248"/>
      <c r="K114" s="248"/>
      <c r="L114" s="248"/>
      <c r="M114" s="248"/>
      <c r="N114" s="248"/>
      <c r="O114" s="248"/>
      <c r="P114" s="248"/>
      <c r="Q114" s="248"/>
      <c r="R114" s="248"/>
      <c r="S114" s="248">
        <f t="shared" si="7"/>
        <v>350</v>
      </c>
    </row>
    <row r="115" spans="1:19" ht="37.15" customHeight="1" x14ac:dyDescent="0.25">
      <c r="A115" s="119" t="s">
        <v>323</v>
      </c>
      <c r="B115" s="245">
        <v>525</v>
      </c>
      <c r="C115" s="132" t="s">
        <v>241</v>
      </c>
      <c r="D115" s="132" t="s">
        <v>298</v>
      </c>
      <c r="E115" s="127" t="s">
        <v>324</v>
      </c>
      <c r="F115" s="132" t="s">
        <v>227</v>
      </c>
      <c r="G115" s="211">
        <f>G116+G118+G120+G122</f>
        <v>350</v>
      </c>
      <c r="H115" s="246"/>
      <c r="I115" s="247">
        <f t="shared" si="6"/>
        <v>350</v>
      </c>
      <c r="J115" s="248"/>
      <c r="K115" s="248"/>
      <c r="L115" s="248"/>
      <c r="M115" s="248"/>
      <c r="N115" s="248"/>
      <c r="O115" s="248"/>
      <c r="P115" s="248"/>
      <c r="Q115" s="248"/>
      <c r="R115" s="248"/>
      <c r="S115" s="248">
        <f t="shared" si="7"/>
        <v>350</v>
      </c>
    </row>
    <row r="116" spans="1:19" ht="36.6" hidden="1" customHeight="1" x14ac:dyDescent="0.25">
      <c r="A116" s="119" t="s">
        <v>325</v>
      </c>
      <c r="B116" s="245">
        <v>525</v>
      </c>
      <c r="C116" s="132" t="s">
        <v>241</v>
      </c>
      <c r="D116" s="132" t="s">
        <v>298</v>
      </c>
      <c r="E116" s="127" t="s">
        <v>326</v>
      </c>
      <c r="F116" s="132" t="s">
        <v>227</v>
      </c>
      <c r="G116" s="211">
        <f>G117</f>
        <v>0</v>
      </c>
      <c r="H116" s="246"/>
      <c r="I116" s="239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</row>
    <row r="117" spans="1:19" ht="37.15" hidden="1" customHeight="1" x14ac:dyDescent="0.25">
      <c r="A117" s="119" t="s">
        <v>301</v>
      </c>
      <c r="B117" s="245">
        <v>525</v>
      </c>
      <c r="C117" s="132" t="s">
        <v>241</v>
      </c>
      <c r="D117" s="132" t="s">
        <v>298</v>
      </c>
      <c r="E117" s="127" t="s">
        <v>326</v>
      </c>
      <c r="F117" s="127">
        <v>244</v>
      </c>
      <c r="G117" s="211">
        <v>0</v>
      </c>
      <c r="H117" s="246"/>
      <c r="I117" s="239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</row>
    <row r="118" spans="1:19" ht="37.15" hidden="1" customHeight="1" x14ac:dyDescent="0.25">
      <c r="A118" s="119" t="s">
        <v>327</v>
      </c>
      <c r="B118" s="245">
        <v>525</v>
      </c>
      <c r="C118" s="132" t="s">
        <v>241</v>
      </c>
      <c r="D118" s="132" t="s">
        <v>298</v>
      </c>
      <c r="E118" s="127" t="s">
        <v>328</v>
      </c>
      <c r="F118" s="132" t="s">
        <v>227</v>
      </c>
      <c r="G118" s="211">
        <f>G119</f>
        <v>0</v>
      </c>
      <c r="H118" s="246"/>
      <c r="I118" s="239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</row>
    <row r="119" spans="1:19" ht="37.15" hidden="1" customHeight="1" x14ac:dyDescent="0.25">
      <c r="A119" s="119" t="s">
        <v>301</v>
      </c>
      <c r="B119" s="245">
        <v>525</v>
      </c>
      <c r="C119" s="132" t="s">
        <v>241</v>
      </c>
      <c r="D119" s="132" t="s">
        <v>298</v>
      </c>
      <c r="E119" s="127" t="s">
        <v>328</v>
      </c>
      <c r="F119" s="127">
        <v>244</v>
      </c>
      <c r="G119" s="211">
        <v>0</v>
      </c>
      <c r="H119" s="246"/>
      <c r="I119" s="239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</row>
    <row r="120" spans="1:19" ht="37.15" hidden="1" customHeight="1" x14ac:dyDescent="0.25">
      <c r="A120" s="119" t="s">
        <v>329</v>
      </c>
      <c r="B120" s="245">
        <v>525</v>
      </c>
      <c r="C120" s="132" t="s">
        <v>241</v>
      </c>
      <c r="D120" s="132" t="s">
        <v>298</v>
      </c>
      <c r="E120" s="127" t="s">
        <v>330</v>
      </c>
      <c r="F120" s="132" t="s">
        <v>227</v>
      </c>
      <c r="G120" s="211">
        <f>G121</f>
        <v>0</v>
      </c>
      <c r="H120" s="246"/>
      <c r="I120" s="239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</row>
    <row r="121" spans="1:19" ht="37.15" hidden="1" customHeight="1" x14ac:dyDescent="0.25">
      <c r="A121" s="119" t="s">
        <v>301</v>
      </c>
      <c r="B121" s="245">
        <v>525</v>
      </c>
      <c r="C121" s="132" t="s">
        <v>241</v>
      </c>
      <c r="D121" s="132" t="s">
        <v>298</v>
      </c>
      <c r="E121" s="127" t="s">
        <v>331</v>
      </c>
      <c r="F121" s="127">
        <v>244</v>
      </c>
      <c r="G121" s="211">
        <v>0</v>
      </c>
      <c r="H121" s="246"/>
      <c r="I121" s="239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</row>
    <row r="122" spans="1:19" ht="37.15" customHeight="1" x14ac:dyDescent="0.25">
      <c r="A122" s="149" t="s">
        <v>332</v>
      </c>
      <c r="B122" s="245">
        <v>525</v>
      </c>
      <c r="C122" s="132" t="s">
        <v>241</v>
      </c>
      <c r="D122" s="132" t="s">
        <v>298</v>
      </c>
      <c r="E122" s="259" t="s">
        <v>333</v>
      </c>
      <c r="F122" s="132" t="s">
        <v>227</v>
      </c>
      <c r="G122" s="211">
        <f>G123</f>
        <v>350</v>
      </c>
      <c r="H122" s="246"/>
      <c r="I122" s="247">
        <f>G122+H122</f>
        <v>350</v>
      </c>
      <c r="J122" s="248"/>
      <c r="K122" s="248"/>
      <c r="L122" s="248"/>
      <c r="M122" s="248"/>
      <c r="N122" s="248"/>
      <c r="O122" s="248"/>
      <c r="P122" s="248"/>
      <c r="Q122" s="248"/>
      <c r="R122" s="248"/>
      <c r="S122" s="248">
        <f>I122+J122</f>
        <v>350</v>
      </c>
    </row>
    <row r="123" spans="1:19" ht="35.25" customHeight="1" x14ac:dyDescent="0.25">
      <c r="A123" s="119" t="s">
        <v>301</v>
      </c>
      <c r="B123" s="245">
        <v>525</v>
      </c>
      <c r="C123" s="132" t="s">
        <v>241</v>
      </c>
      <c r="D123" s="132" t="s">
        <v>298</v>
      </c>
      <c r="E123" s="127" t="s">
        <v>333</v>
      </c>
      <c r="F123" s="132" t="s">
        <v>270</v>
      </c>
      <c r="G123" s="211">
        <f>прил.6!F78</f>
        <v>350</v>
      </c>
      <c r="H123" s="246"/>
      <c r="I123" s="247">
        <f>G123+H123</f>
        <v>350</v>
      </c>
      <c r="J123" s="248"/>
      <c r="K123" s="248"/>
      <c r="L123" s="248"/>
      <c r="M123" s="248"/>
      <c r="N123" s="248"/>
      <c r="O123" s="248"/>
      <c r="P123" s="248"/>
      <c r="Q123" s="248"/>
      <c r="R123" s="248"/>
      <c r="S123" s="248">
        <f>I123+J123</f>
        <v>350</v>
      </c>
    </row>
    <row r="124" spans="1:19" ht="36.75" hidden="1" customHeight="1" x14ac:dyDescent="0.25">
      <c r="A124" s="117" t="s">
        <v>334</v>
      </c>
      <c r="B124" s="245">
        <v>525</v>
      </c>
      <c r="C124" s="257" t="s">
        <v>241</v>
      </c>
      <c r="D124" s="257">
        <v>12</v>
      </c>
      <c r="E124" s="140" t="s">
        <v>254</v>
      </c>
      <c r="F124" s="257" t="s">
        <v>227</v>
      </c>
      <c r="G124" s="209">
        <f>G125</f>
        <v>0</v>
      </c>
      <c r="H124" s="246"/>
      <c r="I124" s="239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</row>
    <row r="125" spans="1:19" ht="36" hidden="1" customHeight="1" x14ac:dyDescent="0.25">
      <c r="A125" s="119" t="s">
        <v>335</v>
      </c>
      <c r="B125" s="245">
        <v>525</v>
      </c>
      <c r="C125" s="132" t="s">
        <v>241</v>
      </c>
      <c r="D125" s="132">
        <v>12</v>
      </c>
      <c r="E125" s="127" t="s">
        <v>336</v>
      </c>
      <c r="F125" s="132" t="s">
        <v>227</v>
      </c>
      <c r="G125" s="211">
        <f>G126</f>
        <v>0</v>
      </c>
      <c r="H125" s="246"/>
      <c r="I125" s="239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</row>
    <row r="126" spans="1:19" ht="36.75" hidden="1" customHeight="1" x14ac:dyDescent="0.25">
      <c r="A126" s="119" t="s">
        <v>301</v>
      </c>
      <c r="B126" s="245">
        <v>525</v>
      </c>
      <c r="C126" s="132" t="s">
        <v>241</v>
      </c>
      <c r="D126" s="132">
        <v>12</v>
      </c>
      <c r="E126" s="127" t="s">
        <v>337</v>
      </c>
      <c r="F126" s="132">
        <v>244</v>
      </c>
      <c r="G126" s="211">
        <v>0</v>
      </c>
      <c r="H126" s="246"/>
      <c r="I126" s="239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</row>
    <row r="127" spans="1:19" ht="36.75" customHeight="1" x14ac:dyDescent="0.25">
      <c r="A127" s="146" t="s">
        <v>334</v>
      </c>
      <c r="B127" s="111">
        <v>525</v>
      </c>
      <c r="C127" s="257" t="s">
        <v>241</v>
      </c>
      <c r="D127" s="257">
        <v>12</v>
      </c>
      <c r="E127" s="140" t="s">
        <v>254</v>
      </c>
      <c r="F127" s="257" t="s">
        <v>227</v>
      </c>
      <c r="G127" s="209">
        <f>G128</f>
        <v>105</v>
      </c>
      <c r="H127" s="246"/>
      <c r="I127" s="242">
        <f>G127+H127</f>
        <v>105</v>
      </c>
      <c r="J127" s="248"/>
      <c r="K127" s="248"/>
      <c r="L127" s="248"/>
      <c r="M127" s="248"/>
      <c r="N127" s="248"/>
      <c r="O127" s="248"/>
      <c r="P127" s="248"/>
      <c r="Q127" s="248"/>
      <c r="R127" s="248"/>
      <c r="S127" s="237">
        <f>I127+J127</f>
        <v>105</v>
      </c>
    </row>
    <row r="128" spans="1:19" ht="36.75" customHeight="1" x14ac:dyDescent="0.25">
      <c r="A128" s="119" t="s">
        <v>335</v>
      </c>
      <c r="B128" s="245">
        <v>525</v>
      </c>
      <c r="C128" s="132" t="s">
        <v>241</v>
      </c>
      <c r="D128" s="132">
        <v>12</v>
      </c>
      <c r="E128" s="259" t="s">
        <v>336</v>
      </c>
      <c r="F128" s="132" t="s">
        <v>227</v>
      </c>
      <c r="G128" s="211">
        <f>G129</f>
        <v>105</v>
      </c>
      <c r="H128" s="246"/>
      <c r="I128" s="247">
        <f>G128+H128</f>
        <v>105</v>
      </c>
      <c r="J128" s="248"/>
      <c r="K128" s="248"/>
      <c r="L128" s="248"/>
      <c r="M128" s="248"/>
      <c r="N128" s="248"/>
      <c r="O128" s="248"/>
      <c r="P128" s="248"/>
      <c r="Q128" s="248"/>
      <c r="R128" s="248"/>
      <c r="S128" s="248">
        <f>I128+J128</f>
        <v>105</v>
      </c>
    </row>
    <row r="129" spans="1:19" ht="36.75" customHeight="1" x14ac:dyDescent="0.25">
      <c r="A129" s="119" t="s">
        <v>301</v>
      </c>
      <c r="B129" s="245">
        <v>525</v>
      </c>
      <c r="C129" s="132" t="s">
        <v>241</v>
      </c>
      <c r="D129" s="132">
        <v>12</v>
      </c>
      <c r="E129" s="127" t="s">
        <v>337</v>
      </c>
      <c r="F129" s="127">
        <v>244</v>
      </c>
      <c r="G129" s="211">
        <f>прил.6!F81</f>
        <v>105</v>
      </c>
      <c r="H129" s="246"/>
      <c r="I129" s="247">
        <f>G129+H129</f>
        <v>105</v>
      </c>
      <c r="J129" s="248"/>
      <c r="K129" s="248"/>
      <c r="L129" s="248"/>
      <c r="M129" s="248"/>
      <c r="N129" s="248"/>
      <c r="O129" s="248"/>
      <c r="P129" s="248"/>
      <c r="Q129" s="248"/>
      <c r="R129" s="248"/>
      <c r="S129" s="248">
        <f>I129+J129</f>
        <v>105</v>
      </c>
    </row>
    <row r="130" spans="1:19" ht="36.75" hidden="1" customHeight="1" x14ac:dyDescent="0.25">
      <c r="A130" s="119"/>
      <c r="B130" s="245">
        <v>525</v>
      </c>
      <c r="C130" s="132"/>
      <c r="D130" s="132"/>
      <c r="E130" s="127"/>
      <c r="F130" s="132"/>
      <c r="G130" s="211"/>
      <c r="H130" s="246"/>
      <c r="I130" s="239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</row>
    <row r="131" spans="1:19" ht="27" customHeight="1" x14ac:dyDescent="0.25">
      <c r="A131" s="117" t="s">
        <v>338</v>
      </c>
      <c r="B131" s="111">
        <v>525</v>
      </c>
      <c r="C131" s="257" t="s">
        <v>339</v>
      </c>
      <c r="D131" s="257" t="s">
        <v>225</v>
      </c>
      <c r="E131" s="140" t="s">
        <v>226</v>
      </c>
      <c r="F131" s="257" t="s">
        <v>227</v>
      </c>
      <c r="G131" s="209">
        <f>G139+G145</f>
        <v>3046</v>
      </c>
      <c r="H131" s="244">
        <f>H145</f>
        <v>184</v>
      </c>
      <c r="I131" s="242">
        <f>G131+H131</f>
        <v>3230</v>
      </c>
      <c r="J131" s="248">
        <f>J175</f>
        <v>986.3</v>
      </c>
      <c r="K131" s="248"/>
      <c r="L131" s="248"/>
      <c r="M131" s="248"/>
      <c r="N131" s="248"/>
      <c r="O131" s="248"/>
      <c r="P131" s="248"/>
      <c r="Q131" s="248"/>
      <c r="R131" s="248"/>
      <c r="S131" s="237">
        <f>I131+J131</f>
        <v>4216.3</v>
      </c>
    </row>
    <row r="132" spans="1:19" ht="28.5" hidden="1" customHeight="1" x14ac:dyDescent="0.25">
      <c r="A132" s="117" t="s">
        <v>340</v>
      </c>
      <c r="B132" s="111">
        <v>525</v>
      </c>
      <c r="C132" s="257" t="s">
        <v>339</v>
      </c>
      <c r="D132" s="257" t="s">
        <v>229</v>
      </c>
      <c r="E132" s="140" t="s">
        <v>226</v>
      </c>
      <c r="F132" s="257" t="s">
        <v>227</v>
      </c>
      <c r="G132" s="260">
        <f>G133</f>
        <v>439.5</v>
      </c>
      <c r="H132" s="261"/>
      <c r="I132" s="236"/>
      <c r="J132" s="248"/>
      <c r="K132" s="248"/>
      <c r="L132" s="248"/>
      <c r="M132" s="248"/>
      <c r="N132" s="248"/>
      <c r="O132" s="248"/>
      <c r="P132" s="248"/>
      <c r="Q132" s="248"/>
      <c r="R132" s="248"/>
      <c r="S132" s="237"/>
    </row>
    <row r="133" spans="1:19" ht="63" hidden="1" x14ac:dyDescent="0.25">
      <c r="A133" s="146" t="s">
        <v>463</v>
      </c>
      <c r="B133" s="111">
        <v>525</v>
      </c>
      <c r="C133" s="120" t="s">
        <v>339</v>
      </c>
      <c r="D133" s="120" t="s">
        <v>229</v>
      </c>
      <c r="E133" s="120" t="s">
        <v>342</v>
      </c>
      <c r="F133" s="120" t="s">
        <v>227</v>
      </c>
      <c r="G133" s="207">
        <f>G134</f>
        <v>439.5</v>
      </c>
      <c r="H133" s="250"/>
      <c r="I133" s="236"/>
      <c r="J133" s="248"/>
      <c r="K133" s="248"/>
      <c r="L133" s="248"/>
      <c r="M133" s="248"/>
      <c r="N133" s="248"/>
      <c r="O133" s="248"/>
      <c r="P133" s="248"/>
      <c r="Q133" s="248"/>
      <c r="R133" s="248"/>
      <c r="S133" s="237"/>
    </row>
    <row r="134" spans="1:19" ht="63" hidden="1" x14ac:dyDescent="0.25">
      <c r="A134" s="119" t="s">
        <v>464</v>
      </c>
      <c r="B134" s="111">
        <v>525</v>
      </c>
      <c r="C134" s="132" t="s">
        <v>339</v>
      </c>
      <c r="D134" s="132" t="s">
        <v>229</v>
      </c>
      <c r="E134" s="127" t="s">
        <v>344</v>
      </c>
      <c r="F134" s="132" t="s">
        <v>227</v>
      </c>
      <c r="G134" s="211">
        <f>G135</f>
        <v>439.5</v>
      </c>
      <c r="H134" s="246"/>
      <c r="I134" s="236"/>
      <c r="J134" s="248"/>
      <c r="K134" s="248"/>
      <c r="L134" s="248"/>
      <c r="M134" s="248"/>
      <c r="N134" s="248"/>
      <c r="O134" s="248"/>
      <c r="P134" s="248"/>
      <c r="Q134" s="248"/>
      <c r="R134" s="248"/>
      <c r="S134" s="237"/>
    </row>
    <row r="135" spans="1:19" ht="63" hidden="1" x14ac:dyDescent="0.25">
      <c r="A135" s="119" t="s">
        <v>345</v>
      </c>
      <c r="B135" s="111">
        <v>525</v>
      </c>
      <c r="C135" s="132" t="s">
        <v>339</v>
      </c>
      <c r="D135" s="132" t="s">
        <v>229</v>
      </c>
      <c r="E135" s="127" t="s">
        <v>346</v>
      </c>
      <c r="F135" s="132" t="s">
        <v>227</v>
      </c>
      <c r="G135" s="211">
        <f>G136</f>
        <v>439.5</v>
      </c>
      <c r="H135" s="246"/>
      <c r="I135" s="236"/>
      <c r="J135" s="248"/>
      <c r="K135" s="248"/>
      <c r="L135" s="248"/>
      <c r="M135" s="248"/>
      <c r="N135" s="248"/>
      <c r="O135" s="248"/>
      <c r="P135" s="248"/>
      <c r="Q135" s="248"/>
      <c r="R135" s="248"/>
      <c r="S135" s="237"/>
    </row>
    <row r="136" spans="1:19" ht="47.25" hidden="1" x14ac:dyDescent="0.25">
      <c r="A136" s="119" t="s">
        <v>347</v>
      </c>
      <c r="B136" s="111">
        <v>525</v>
      </c>
      <c r="C136" s="132" t="s">
        <v>339</v>
      </c>
      <c r="D136" s="132" t="s">
        <v>229</v>
      </c>
      <c r="E136" s="127" t="s">
        <v>348</v>
      </c>
      <c r="F136" s="132" t="s">
        <v>227</v>
      </c>
      <c r="G136" s="211">
        <f>G137+G138</f>
        <v>439.5</v>
      </c>
      <c r="H136" s="246"/>
      <c r="I136" s="236"/>
      <c r="J136" s="248"/>
      <c r="K136" s="248"/>
      <c r="L136" s="248"/>
      <c r="M136" s="248"/>
      <c r="N136" s="248"/>
      <c r="O136" s="248"/>
      <c r="P136" s="248"/>
      <c r="Q136" s="248"/>
      <c r="R136" s="248"/>
      <c r="S136" s="237"/>
    </row>
    <row r="137" spans="1:19" ht="31.5" hidden="1" x14ac:dyDescent="0.25">
      <c r="A137" s="119" t="s">
        <v>301</v>
      </c>
      <c r="B137" s="111">
        <v>525</v>
      </c>
      <c r="C137" s="132" t="s">
        <v>339</v>
      </c>
      <c r="D137" s="132" t="s">
        <v>229</v>
      </c>
      <c r="E137" s="127" t="s">
        <v>348</v>
      </c>
      <c r="F137" s="127">
        <v>244</v>
      </c>
      <c r="G137" s="211">
        <v>439.5</v>
      </c>
      <c r="H137" s="246"/>
      <c r="I137" s="236"/>
      <c r="J137" s="248"/>
      <c r="K137" s="248"/>
      <c r="L137" s="248"/>
      <c r="M137" s="248"/>
      <c r="N137" s="248"/>
      <c r="O137" s="248"/>
      <c r="P137" s="248"/>
      <c r="Q137" s="248"/>
      <c r="R137" s="248"/>
      <c r="S137" s="237"/>
    </row>
    <row r="138" spans="1:19" ht="59.25" hidden="1" customHeight="1" x14ac:dyDescent="0.25">
      <c r="A138" s="119" t="s">
        <v>349</v>
      </c>
      <c r="B138" s="111">
        <v>525</v>
      </c>
      <c r="C138" s="132" t="s">
        <v>339</v>
      </c>
      <c r="D138" s="132" t="s">
        <v>229</v>
      </c>
      <c r="E138" s="127" t="s">
        <v>348</v>
      </c>
      <c r="F138" s="127">
        <v>810</v>
      </c>
      <c r="G138" s="211"/>
      <c r="H138" s="246"/>
      <c r="I138" s="236"/>
      <c r="J138" s="248"/>
      <c r="K138" s="248"/>
      <c r="L138" s="248"/>
      <c r="M138" s="248"/>
      <c r="N138" s="248"/>
      <c r="O138" s="248"/>
      <c r="P138" s="248"/>
      <c r="Q138" s="248"/>
      <c r="R138" s="248"/>
      <c r="S138" s="237"/>
    </row>
    <row r="139" spans="1:19" ht="59.25" customHeight="1" x14ac:dyDescent="0.25">
      <c r="A139" s="117" t="s">
        <v>340</v>
      </c>
      <c r="B139" s="111">
        <v>525</v>
      </c>
      <c r="C139" s="257" t="s">
        <v>339</v>
      </c>
      <c r="D139" s="257" t="s">
        <v>229</v>
      </c>
      <c r="E139" s="140" t="s">
        <v>226</v>
      </c>
      <c r="F139" s="140" t="s">
        <v>227</v>
      </c>
      <c r="G139" s="209">
        <f>G140</f>
        <v>440</v>
      </c>
      <c r="H139" s="246"/>
      <c r="I139" s="242">
        <f t="shared" ref="I139:I150" si="8">G139+H139</f>
        <v>440</v>
      </c>
      <c r="J139" s="248"/>
      <c r="K139" s="248"/>
      <c r="L139" s="248"/>
      <c r="M139" s="248"/>
      <c r="N139" s="248"/>
      <c r="O139" s="248"/>
      <c r="P139" s="248"/>
      <c r="Q139" s="248"/>
      <c r="R139" s="248"/>
      <c r="S139" s="237">
        <f t="shared" ref="S139:S150" si="9">I139+J139</f>
        <v>440</v>
      </c>
    </row>
    <row r="140" spans="1:19" ht="59.25" customHeight="1" x14ac:dyDescent="0.25">
      <c r="A140" s="117" t="s">
        <v>341</v>
      </c>
      <c r="B140" s="111">
        <v>525</v>
      </c>
      <c r="C140" s="257" t="s">
        <v>339</v>
      </c>
      <c r="D140" s="257" t="s">
        <v>229</v>
      </c>
      <c r="E140" s="140" t="s">
        <v>342</v>
      </c>
      <c r="F140" s="140" t="s">
        <v>227</v>
      </c>
      <c r="G140" s="207">
        <f>G141</f>
        <v>440</v>
      </c>
      <c r="H140" s="246"/>
      <c r="I140" s="242">
        <f t="shared" si="8"/>
        <v>440</v>
      </c>
      <c r="J140" s="248"/>
      <c r="K140" s="248"/>
      <c r="L140" s="248"/>
      <c r="M140" s="248"/>
      <c r="N140" s="248"/>
      <c r="O140" s="248"/>
      <c r="P140" s="248"/>
      <c r="Q140" s="248"/>
      <c r="R140" s="248"/>
      <c r="S140" s="237">
        <f t="shared" si="9"/>
        <v>440</v>
      </c>
    </row>
    <row r="141" spans="1:19" ht="59.25" customHeight="1" x14ac:dyDescent="0.25">
      <c r="A141" s="119" t="s">
        <v>465</v>
      </c>
      <c r="B141" s="245">
        <v>525</v>
      </c>
      <c r="C141" s="132" t="s">
        <v>339</v>
      </c>
      <c r="D141" s="132" t="s">
        <v>229</v>
      </c>
      <c r="E141" s="127" t="s">
        <v>344</v>
      </c>
      <c r="F141" s="127" t="s">
        <v>227</v>
      </c>
      <c r="G141" s="211">
        <f>G142</f>
        <v>440</v>
      </c>
      <c r="H141" s="246"/>
      <c r="I141" s="247">
        <f t="shared" si="8"/>
        <v>440</v>
      </c>
      <c r="J141" s="248"/>
      <c r="K141" s="248"/>
      <c r="L141" s="248"/>
      <c r="M141" s="248"/>
      <c r="N141" s="248"/>
      <c r="O141" s="248"/>
      <c r="P141" s="248"/>
      <c r="Q141" s="248"/>
      <c r="R141" s="248"/>
      <c r="S141" s="248">
        <f t="shared" si="9"/>
        <v>440</v>
      </c>
    </row>
    <row r="142" spans="1:19" ht="59.25" customHeight="1" x14ac:dyDescent="0.25">
      <c r="A142" s="119" t="s">
        <v>345</v>
      </c>
      <c r="B142" s="245">
        <v>525</v>
      </c>
      <c r="C142" s="132" t="s">
        <v>339</v>
      </c>
      <c r="D142" s="132" t="s">
        <v>229</v>
      </c>
      <c r="E142" s="127" t="s">
        <v>346</v>
      </c>
      <c r="F142" s="127" t="s">
        <v>227</v>
      </c>
      <c r="G142" s="211">
        <f>G143</f>
        <v>440</v>
      </c>
      <c r="H142" s="246"/>
      <c r="I142" s="247">
        <f t="shared" si="8"/>
        <v>440</v>
      </c>
      <c r="J142" s="248"/>
      <c r="K142" s="248"/>
      <c r="L142" s="248"/>
      <c r="M142" s="248"/>
      <c r="N142" s="248"/>
      <c r="O142" s="248"/>
      <c r="P142" s="248"/>
      <c r="Q142" s="248"/>
      <c r="R142" s="248"/>
      <c r="S142" s="248">
        <f t="shared" si="9"/>
        <v>440</v>
      </c>
    </row>
    <row r="143" spans="1:19" ht="59.25" customHeight="1" x14ac:dyDescent="0.25">
      <c r="A143" s="119" t="s">
        <v>347</v>
      </c>
      <c r="B143" s="245">
        <v>525</v>
      </c>
      <c r="C143" s="132" t="s">
        <v>339</v>
      </c>
      <c r="D143" s="132" t="s">
        <v>229</v>
      </c>
      <c r="E143" s="127" t="s">
        <v>348</v>
      </c>
      <c r="F143" s="127" t="s">
        <v>227</v>
      </c>
      <c r="G143" s="211">
        <f>G144</f>
        <v>440</v>
      </c>
      <c r="H143" s="246"/>
      <c r="I143" s="247">
        <f t="shared" si="8"/>
        <v>440</v>
      </c>
      <c r="J143" s="248"/>
      <c r="K143" s="248"/>
      <c r="L143" s="248"/>
      <c r="M143" s="248"/>
      <c r="N143" s="248"/>
      <c r="O143" s="248"/>
      <c r="P143" s="248"/>
      <c r="Q143" s="248"/>
      <c r="R143" s="248"/>
      <c r="S143" s="248">
        <f t="shared" si="9"/>
        <v>440</v>
      </c>
    </row>
    <row r="144" spans="1:19" ht="59.25" customHeight="1" x14ac:dyDescent="0.25">
      <c r="A144" s="119" t="s">
        <v>301</v>
      </c>
      <c r="B144" s="245">
        <v>525</v>
      </c>
      <c r="C144" s="132" t="s">
        <v>339</v>
      </c>
      <c r="D144" s="132" t="s">
        <v>229</v>
      </c>
      <c r="E144" s="127" t="s">
        <v>348</v>
      </c>
      <c r="F144" s="127">
        <v>244</v>
      </c>
      <c r="G144" s="211">
        <f>прил.6!F88</f>
        <v>440</v>
      </c>
      <c r="H144" s="246"/>
      <c r="I144" s="247">
        <f t="shared" si="8"/>
        <v>440</v>
      </c>
      <c r="J144" s="248"/>
      <c r="K144" s="248"/>
      <c r="L144" s="248"/>
      <c r="M144" s="248"/>
      <c r="N144" s="248"/>
      <c r="O144" s="248"/>
      <c r="P144" s="248"/>
      <c r="Q144" s="248"/>
      <c r="R144" s="248"/>
      <c r="S144" s="248">
        <f t="shared" si="9"/>
        <v>440</v>
      </c>
    </row>
    <row r="145" spans="1:19" ht="33" customHeight="1" x14ac:dyDescent="0.25">
      <c r="A145" s="117" t="s">
        <v>350</v>
      </c>
      <c r="B145" s="111">
        <v>525</v>
      </c>
      <c r="C145" s="257" t="s">
        <v>339</v>
      </c>
      <c r="D145" s="257" t="s">
        <v>288</v>
      </c>
      <c r="E145" s="140" t="s">
        <v>226</v>
      </c>
      <c r="F145" s="257" t="s">
        <v>227</v>
      </c>
      <c r="G145" s="209">
        <f>G146+G175</f>
        <v>2606</v>
      </c>
      <c r="H145" s="244">
        <f>H146</f>
        <v>184</v>
      </c>
      <c r="I145" s="242">
        <f t="shared" si="8"/>
        <v>2790</v>
      </c>
      <c r="J145" s="248"/>
      <c r="K145" s="248"/>
      <c r="L145" s="248"/>
      <c r="M145" s="248"/>
      <c r="N145" s="248"/>
      <c r="O145" s="248"/>
      <c r="P145" s="248"/>
      <c r="Q145" s="248"/>
      <c r="R145" s="248"/>
      <c r="S145" s="237">
        <f t="shared" si="9"/>
        <v>2790</v>
      </c>
    </row>
    <row r="146" spans="1:19" ht="75" customHeight="1" x14ac:dyDescent="0.25">
      <c r="A146" s="262" t="s">
        <v>445</v>
      </c>
      <c r="B146" s="111">
        <v>525</v>
      </c>
      <c r="C146" s="115" t="s">
        <v>339</v>
      </c>
      <c r="D146" s="115" t="s">
        <v>288</v>
      </c>
      <c r="E146" s="115" t="s">
        <v>342</v>
      </c>
      <c r="F146" s="115" t="s">
        <v>227</v>
      </c>
      <c r="G146" s="207">
        <f>G147+G165+G167+G169+G171</f>
        <v>206</v>
      </c>
      <c r="H146" s="243">
        <f>H147+H174</f>
        <v>184</v>
      </c>
      <c r="I146" s="242">
        <f t="shared" si="8"/>
        <v>390</v>
      </c>
      <c r="J146" s="248"/>
      <c r="K146" s="248"/>
      <c r="L146" s="248"/>
      <c r="M146" s="248"/>
      <c r="N146" s="248"/>
      <c r="O146" s="248"/>
      <c r="P146" s="248"/>
      <c r="Q146" s="248"/>
      <c r="R146" s="248"/>
      <c r="S146" s="237">
        <f t="shared" si="9"/>
        <v>390</v>
      </c>
    </row>
    <row r="147" spans="1:19" ht="47.25" x14ac:dyDescent="0.25">
      <c r="A147" s="119" t="s">
        <v>352</v>
      </c>
      <c r="B147" s="245">
        <v>525</v>
      </c>
      <c r="C147" s="132" t="s">
        <v>339</v>
      </c>
      <c r="D147" s="132" t="s">
        <v>288</v>
      </c>
      <c r="E147" s="127" t="s">
        <v>353</v>
      </c>
      <c r="F147" s="132" t="s">
        <v>227</v>
      </c>
      <c r="G147" s="211">
        <f t="shared" ref="G147:H149" si="10">G148</f>
        <v>206</v>
      </c>
      <c r="H147" s="246">
        <f t="shared" si="10"/>
        <v>72.400000000000006</v>
      </c>
      <c r="I147" s="247">
        <f t="shared" si="8"/>
        <v>278.39999999999998</v>
      </c>
      <c r="J147" s="248"/>
      <c r="K147" s="248"/>
      <c r="L147" s="248"/>
      <c r="M147" s="248"/>
      <c r="N147" s="248"/>
      <c r="O147" s="248"/>
      <c r="P147" s="248"/>
      <c r="Q147" s="248"/>
      <c r="R147" s="248"/>
      <c r="S147" s="248">
        <f t="shared" si="9"/>
        <v>278.39999999999998</v>
      </c>
    </row>
    <row r="148" spans="1:19" ht="31.5" x14ac:dyDescent="0.25">
      <c r="A148" s="119" t="s">
        <v>354</v>
      </c>
      <c r="B148" s="245">
        <v>525</v>
      </c>
      <c r="C148" s="132" t="s">
        <v>339</v>
      </c>
      <c r="D148" s="132" t="s">
        <v>288</v>
      </c>
      <c r="E148" s="127" t="s">
        <v>355</v>
      </c>
      <c r="F148" s="132" t="s">
        <v>227</v>
      </c>
      <c r="G148" s="211">
        <f t="shared" si="10"/>
        <v>206</v>
      </c>
      <c r="H148" s="246">
        <f t="shared" si="10"/>
        <v>72.400000000000006</v>
      </c>
      <c r="I148" s="247">
        <f t="shared" si="8"/>
        <v>278.39999999999998</v>
      </c>
      <c r="J148" s="248"/>
      <c r="K148" s="248"/>
      <c r="L148" s="248"/>
      <c r="M148" s="248"/>
      <c r="N148" s="248"/>
      <c r="O148" s="248"/>
      <c r="P148" s="248"/>
      <c r="Q148" s="248"/>
      <c r="R148" s="248"/>
      <c r="S148" s="248">
        <f t="shared" si="9"/>
        <v>278.39999999999998</v>
      </c>
    </row>
    <row r="149" spans="1:19" ht="31.5" x14ac:dyDescent="0.25">
      <c r="A149" s="119" t="s">
        <v>356</v>
      </c>
      <c r="B149" s="245">
        <v>525</v>
      </c>
      <c r="C149" s="132" t="s">
        <v>339</v>
      </c>
      <c r="D149" s="132" t="s">
        <v>288</v>
      </c>
      <c r="E149" s="127" t="s">
        <v>357</v>
      </c>
      <c r="F149" s="132" t="s">
        <v>227</v>
      </c>
      <c r="G149" s="211">
        <f t="shared" si="10"/>
        <v>206</v>
      </c>
      <c r="H149" s="246">
        <f t="shared" si="10"/>
        <v>72.400000000000006</v>
      </c>
      <c r="I149" s="247">
        <f t="shared" si="8"/>
        <v>278.39999999999998</v>
      </c>
      <c r="J149" s="248"/>
      <c r="K149" s="248"/>
      <c r="L149" s="248"/>
      <c r="M149" s="248"/>
      <c r="N149" s="248"/>
      <c r="O149" s="248"/>
      <c r="P149" s="248"/>
      <c r="Q149" s="248"/>
      <c r="R149" s="248"/>
      <c r="S149" s="248">
        <f t="shared" si="9"/>
        <v>278.39999999999998</v>
      </c>
    </row>
    <row r="150" spans="1:19" ht="34.5" customHeight="1" x14ac:dyDescent="0.25">
      <c r="A150" s="119" t="s">
        <v>301</v>
      </c>
      <c r="B150" s="245">
        <v>525</v>
      </c>
      <c r="C150" s="132" t="s">
        <v>339</v>
      </c>
      <c r="D150" s="132" t="s">
        <v>288</v>
      </c>
      <c r="E150" s="127" t="s">
        <v>357</v>
      </c>
      <c r="F150" s="127">
        <v>247</v>
      </c>
      <c r="G150" s="211">
        <f>прил.6!F95</f>
        <v>206</v>
      </c>
      <c r="H150" s="246">
        <v>72.400000000000006</v>
      </c>
      <c r="I150" s="247">
        <f t="shared" si="8"/>
        <v>278.39999999999998</v>
      </c>
      <c r="J150" s="248"/>
      <c r="K150" s="248"/>
      <c r="L150" s="248"/>
      <c r="M150" s="248"/>
      <c r="N150" s="248"/>
      <c r="O150" s="248"/>
      <c r="P150" s="248"/>
      <c r="Q150" s="248"/>
      <c r="R150" s="248"/>
      <c r="S150" s="248">
        <f t="shared" si="9"/>
        <v>278.39999999999998</v>
      </c>
    </row>
    <row r="151" spans="1:19" ht="31.5" hidden="1" x14ac:dyDescent="0.25">
      <c r="A151" s="119" t="s">
        <v>360</v>
      </c>
      <c r="B151" s="245">
        <v>525</v>
      </c>
      <c r="C151" s="132" t="s">
        <v>339</v>
      </c>
      <c r="D151" s="132" t="s">
        <v>288</v>
      </c>
      <c r="E151" s="127" t="s">
        <v>361</v>
      </c>
      <c r="F151" s="132" t="s">
        <v>227</v>
      </c>
      <c r="G151" s="211">
        <f>G152</f>
        <v>0</v>
      </c>
      <c r="H151" s="246"/>
      <c r="I151" s="239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</row>
    <row r="152" spans="1:19" ht="31.5" hidden="1" x14ac:dyDescent="0.25">
      <c r="A152" s="119" t="s">
        <v>362</v>
      </c>
      <c r="B152" s="245">
        <v>525</v>
      </c>
      <c r="C152" s="132" t="s">
        <v>339</v>
      </c>
      <c r="D152" s="132" t="s">
        <v>288</v>
      </c>
      <c r="E152" s="127" t="s">
        <v>363</v>
      </c>
      <c r="F152" s="132" t="s">
        <v>227</v>
      </c>
      <c r="G152" s="211">
        <f>G153</f>
        <v>0</v>
      </c>
      <c r="H152" s="246"/>
      <c r="I152" s="239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</row>
    <row r="153" spans="1:19" ht="16.5" hidden="1" x14ac:dyDescent="0.25">
      <c r="A153" s="119" t="s">
        <v>364</v>
      </c>
      <c r="B153" s="245">
        <v>525</v>
      </c>
      <c r="C153" s="132" t="s">
        <v>339</v>
      </c>
      <c r="D153" s="132" t="s">
        <v>288</v>
      </c>
      <c r="E153" s="127" t="s">
        <v>365</v>
      </c>
      <c r="F153" s="132" t="s">
        <v>227</v>
      </c>
      <c r="G153" s="211">
        <f>G154</f>
        <v>0</v>
      </c>
      <c r="H153" s="246"/>
      <c r="I153" s="239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</row>
    <row r="154" spans="1:19" ht="31.5" hidden="1" x14ac:dyDescent="0.25">
      <c r="A154" s="119" t="s">
        <v>301</v>
      </c>
      <c r="B154" s="245">
        <v>525</v>
      </c>
      <c r="C154" s="132" t="s">
        <v>339</v>
      </c>
      <c r="D154" s="132" t="s">
        <v>288</v>
      </c>
      <c r="E154" s="127" t="s">
        <v>365</v>
      </c>
      <c r="F154" s="127">
        <v>244</v>
      </c>
      <c r="G154" s="211"/>
      <c r="H154" s="246"/>
      <c r="I154" s="239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</row>
    <row r="155" spans="1:19" ht="31.5" hidden="1" x14ac:dyDescent="0.25">
      <c r="A155" s="119" t="s">
        <v>466</v>
      </c>
      <c r="B155" s="245">
        <v>525</v>
      </c>
      <c r="C155" s="132" t="s">
        <v>339</v>
      </c>
      <c r="D155" s="132" t="s">
        <v>288</v>
      </c>
      <c r="E155" s="127" t="s">
        <v>367</v>
      </c>
      <c r="F155" s="132" t="s">
        <v>227</v>
      </c>
      <c r="G155" s="211">
        <f>G156</f>
        <v>421.2</v>
      </c>
      <c r="H155" s="246"/>
      <c r="I155" s="239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</row>
    <row r="156" spans="1:19" ht="47.25" hidden="1" x14ac:dyDescent="0.25">
      <c r="A156" s="119" t="s">
        <v>368</v>
      </c>
      <c r="B156" s="245">
        <v>525</v>
      </c>
      <c r="C156" s="132" t="s">
        <v>339</v>
      </c>
      <c r="D156" s="132" t="s">
        <v>288</v>
      </c>
      <c r="E156" s="127" t="s">
        <v>369</v>
      </c>
      <c r="F156" s="132" t="s">
        <v>227</v>
      </c>
      <c r="G156" s="211">
        <f>G159+G161+G163</f>
        <v>421.2</v>
      </c>
      <c r="H156" s="246"/>
      <c r="I156" s="239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</row>
    <row r="157" spans="1:19" ht="24" hidden="1" customHeight="1" x14ac:dyDescent="0.25">
      <c r="A157" s="119" t="s">
        <v>370</v>
      </c>
      <c r="B157" s="245">
        <v>525</v>
      </c>
      <c r="C157" s="132" t="s">
        <v>339</v>
      </c>
      <c r="D157" s="132" t="s">
        <v>288</v>
      </c>
      <c r="E157" s="127" t="s">
        <v>371</v>
      </c>
      <c r="F157" s="132" t="s">
        <v>227</v>
      </c>
      <c r="G157" s="211"/>
      <c r="H157" s="246"/>
      <c r="I157" s="239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</row>
    <row r="158" spans="1:19" ht="42" hidden="1" customHeight="1" x14ac:dyDescent="0.25">
      <c r="A158" s="119" t="s">
        <v>301</v>
      </c>
      <c r="B158" s="245">
        <v>525</v>
      </c>
      <c r="C158" s="132" t="s">
        <v>339</v>
      </c>
      <c r="D158" s="132" t="s">
        <v>288</v>
      </c>
      <c r="E158" s="127" t="s">
        <v>371</v>
      </c>
      <c r="F158" s="132" t="s">
        <v>270</v>
      </c>
      <c r="G158" s="211"/>
      <c r="H158" s="246"/>
      <c r="I158" s="239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</row>
    <row r="159" spans="1:19" ht="31.5" hidden="1" customHeight="1" x14ac:dyDescent="0.25">
      <c r="A159" s="119" t="s">
        <v>372</v>
      </c>
      <c r="B159" s="245">
        <v>525</v>
      </c>
      <c r="C159" s="132" t="s">
        <v>339</v>
      </c>
      <c r="D159" s="132" t="s">
        <v>288</v>
      </c>
      <c r="E159" s="127" t="s">
        <v>373</v>
      </c>
      <c r="F159" s="132" t="s">
        <v>227</v>
      </c>
      <c r="G159" s="211">
        <f>G160</f>
        <v>82.3</v>
      </c>
      <c r="H159" s="246"/>
      <c r="I159" s="239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</row>
    <row r="160" spans="1:19" ht="39.75" hidden="1" customHeight="1" x14ac:dyDescent="0.25">
      <c r="A160" s="119" t="s">
        <v>301</v>
      </c>
      <c r="B160" s="245">
        <v>525</v>
      </c>
      <c r="C160" s="132" t="s">
        <v>339</v>
      </c>
      <c r="D160" s="132" t="s">
        <v>288</v>
      </c>
      <c r="E160" s="127" t="s">
        <v>373</v>
      </c>
      <c r="F160" s="127">
        <v>244</v>
      </c>
      <c r="G160" s="211">
        <v>82.3</v>
      </c>
      <c r="H160" s="246"/>
      <c r="I160" s="239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</row>
    <row r="161" spans="1:19" ht="46.5" hidden="1" customHeight="1" x14ac:dyDescent="0.25">
      <c r="A161" s="119" t="s">
        <v>374</v>
      </c>
      <c r="B161" s="245">
        <v>525</v>
      </c>
      <c r="C161" s="132" t="s">
        <v>339</v>
      </c>
      <c r="D161" s="132" t="s">
        <v>288</v>
      </c>
      <c r="E161" s="127" t="s">
        <v>375</v>
      </c>
      <c r="F161" s="132" t="s">
        <v>227</v>
      </c>
      <c r="G161" s="211">
        <f>G162</f>
        <v>238.9</v>
      </c>
      <c r="H161" s="246"/>
      <c r="I161" s="239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</row>
    <row r="162" spans="1:19" ht="42" hidden="1" customHeight="1" x14ac:dyDescent="0.25">
      <c r="A162" s="119" t="s">
        <v>301</v>
      </c>
      <c r="B162" s="245">
        <v>525</v>
      </c>
      <c r="C162" s="132" t="s">
        <v>339</v>
      </c>
      <c r="D162" s="132" t="s">
        <v>288</v>
      </c>
      <c r="E162" s="127" t="s">
        <v>375</v>
      </c>
      <c r="F162" s="127">
        <v>244</v>
      </c>
      <c r="G162" s="211">
        <v>238.9</v>
      </c>
      <c r="H162" s="246"/>
      <c r="I162" s="239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</row>
    <row r="163" spans="1:19" ht="31.5" hidden="1" x14ac:dyDescent="0.25">
      <c r="A163" s="119" t="s">
        <v>376</v>
      </c>
      <c r="B163" s="245">
        <v>525</v>
      </c>
      <c r="C163" s="132" t="s">
        <v>339</v>
      </c>
      <c r="D163" s="132" t="s">
        <v>288</v>
      </c>
      <c r="E163" s="127" t="s">
        <v>377</v>
      </c>
      <c r="F163" s="132" t="s">
        <v>227</v>
      </c>
      <c r="G163" s="211">
        <f>G164</f>
        <v>100</v>
      </c>
      <c r="H163" s="246"/>
      <c r="I163" s="239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</row>
    <row r="164" spans="1:19" ht="42.75" hidden="1" customHeight="1" x14ac:dyDescent="0.25">
      <c r="A164" s="119" t="s">
        <v>301</v>
      </c>
      <c r="B164" s="245">
        <v>525</v>
      </c>
      <c r="C164" s="132" t="s">
        <v>339</v>
      </c>
      <c r="D164" s="132" t="s">
        <v>288</v>
      </c>
      <c r="E164" s="127" t="s">
        <v>377</v>
      </c>
      <c r="F164" s="127">
        <v>244</v>
      </c>
      <c r="G164" s="211">
        <v>100</v>
      </c>
      <c r="H164" s="246"/>
      <c r="I164" s="239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</row>
    <row r="165" spans="1:19" ht="42.75" hidden="1" customHeight="1" x14ac:dyDescent="0.25">
      <c r="A165" s="119" t="s">
        <v>372</v>
      </c>
      <c r="B165" s="245">
        <v>525</v>
      </c>
      <c r="C165" s="132" t="s">
        <v>339</v>
      </c>
      <c r="D165" s="132" t="s">
        <v>288</v>
      </c>
      <c r="E165" s="127" t="s">
        <v>373</v>
      </c>
      <c r="F165" s="132" t="s">
        <v>227</v>
      </c>
      <c r="G165" s="211">
        <f>G166</f>
        <v>0</v>
      </c>
      <c r="H165" s="246"/>
      <c r="I165" s="239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</row>
    <row r="166" spans="1:19" ht="42.75" hidden="1" customHeight="1" x14ac:dyDescent="0.25">
      <c r="A166" s="119" t="s">
        <v>301</v>
      </c>
      <c r="B166" s="245">
        <v>525</v>
      </c>
      <c r="C166" s="132" t="s">
        <v>339</v>
      </c>
      <c r="D166" s="132" t="s">
        <v>288</v>
      </c>
      <c r="E166" s="127" t="s">
        <v>373</v>
      </c>
      <c r="F166" s="127">
        <v>244</v>
      </c>
      <c r="G166" s="211">
        <v>0</v>
      </c>
      <c r="H166" s="246"/>
      <c r="I166" s="239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</row>
    <row r="167" spans="1:19" ht="42.75" hidden="1" customHeight="1" x14ac:dyDescent="0.25">
      <c r="A167" s="119" t="s">
        <v>467</v>
      </c>
      <c r="B167" s="245">
        <v>525</v>
      </c>
      <c r="C167" s="132" t="s">
        <v>339</v>
      </c>
      <c r="D167" s="132" t="s">
        <v>288</v>
      </c>
      <c r="E167" s="127" t="s">
        <v>375</v>
      </c>
      <c r="F167" s="132" t="s">
        <v>227</v>
      </c>
      <c r="G167" s="211">
        <v>0</v>
      </c>
      <c r="H167" s="246"/>
      <c r="I167" s="239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</row>
    <row r="168" spans="1:19" ht="42.75" hidden="1" customHeight="1" x14ac:dyDescent="0.25">
      <c r="A168" s="119" t="s">
        <v>301</v>
      </c>
      <c r="B168" s="245">
        <v>525</v>
      </c>
      <c r="C168" s="132" t="s">
        <v>339</v>
      </c>
      <c r="D168" s="132" t="s">
        <v>288</v>
      </c>
      <c r="E168" s="127" t="s">
        <v>375</v>
      </c>
      <c r="F168" s="127">
        <v>244</v>
      </c>
      <c r="G168" s="211">
        <v>0</v>
      </c>
      <c r="H168" s="246"/>
      <c r="I168" s="239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</row>
    <row r="169" spans="1:19" ht="42.75" hidden="1" customHeight="1" x14ac:dyDescent="0.25">
      <c r="A169" s="119" t="s">
        <v>376</v>
      </c>
      <c r="B169" s="245">
        <v>525</v>
      </c>
      <c r="C169" s="132" t="s">
        <v>339</v>
      </c>
      <c r="D169" s="132" t="s">
        <v>288</v>
      </c>
      <c r="E169" s="127" t="s">
        <v>377</v>
      </c>
      <c r="F169" s="132" t="s">
        <v>227</v>
      </c>
      <c r="G169" s="211">
        <v>0</v>
      </c>
      <c r="H169" s="246"/>
      <c r="I169" s="239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</row>
    <row r="170" spans="1:19" ht="42.75" hidden="1" customHeight="1" x14ac:dyDescent="0.25">
      <c r="A170" s="119" t="s">
        <v>301</v>
      </c>
      <c r="B170" s="245">
        <v>525</v>
      </c>
      <c r="C170" s="132" t="s">
        <v>339</v>
      </c>
      <c r="D170" s="132" t="s">
        <v>288</v>
      </c>
      <c r="E170" s="127" t="s">
        <v>377</v>
      </c>
      <c r="F170" s="127">
        <v>244</v>
      </c>
      <c r="G170" s="211">
        <v>0</v>
      </c>
      <c r="H170" s="246"/>
      <c r="I170" s="239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</row>
    <row r="171" spans="1:19" ht="42.75" hidden="1" customHeight="1" x14ac:dyDescent="0.25">
      <c r="A171" s="119" t="s">
        <v>380</v>
      </c>
      <c r="B171" s="245">
        <v>525</v>
      </c>
      <c r="C171" s="132" t="s">
        <v>339</v>
      </c>
      <c r="D171" s="132" t="s">
        <v>288</v>
      </c>
      <c r="E171" s="127" t="s">
        <v>468</v>
      </c>
      <c r="F171" s="132" t="s">
        <v>227</v>
      </c>
      <c r="G171" s="211">
        <f>G172</f>
        <v>0</v>
      </c>
      <c r="H171" s="246"/>
      <c r="I171" s="239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</row>
    <row r="172" spans="1:19" ht="42" hidden="1" customHeight="1" x14ac:dyDescent="0.25">
      <c r="A172" s="119" t="s">
        <v>301</v>
      </c>
      <c r="B172" s="245">
        <v>525</v>
      </c>
      <c r="C172" s="132" t="s">
        <v>339</v>
      </c>
      <c r="D172" s="132" t="s">
        <v>288</v>
      </c>
      <c r="E172" s="127" t="s">
        <v>468</v>
      </c>
      <c r="F172" s="132" t="s">
        <v>270</v>
      </c>
      <c r="G172" s="211">
        <v>0</v>
      </c>
      <c r="H172" s="246"/>
      <c r="I172" s="239"/>
      <c r="J172" s="248"/>
      <c r="K172" s="248"/>
      <c r="L172" s="248"/>
      <c r="M172" s="248"/>
      <c r="N172" s="248"/>
      <c r="O172" s="248"/>
      <c r="P172" s="248"/>
      <c r="Q172" s="248"/>
      <c r="R172" s="248"/>
      <c r="S172" s="248"/>
    </row>
    <row r="173" spans="1:19" ht="42.75" hidden="1" customHeight="1" x14ac:dyDescent="0.25">
      <c r="A173" s="119"/>
      <c r="B173" s="245">
        <v>525</v>
      </c>
      <c r="C173" s="132" t="s">
        <v>339</v>
      </c>
      <c r="D173" s="132" t="s">
        <v>288</v>
      </c>
      <c r="E173" s="127" t="s">
        <v>468</v>
      </c>
      <c r="F173" s="132" t="s">
        <v>227</v>
      </c>
      <c r="G173" s="211"/>
      <c r="H173" s="246"/>
      <c r="I173" s="239"/>
      <c r="J173" s="248"/>
      <c r="K173" s="248"/>
      <c r="L173" s="248"/>
      <c r="M173" s="248"/>
      <c r="N173" s="248"/>
      <c r="O173" s="248"/>
      <c r="P173" s="248"/>
      <c r="Q173" s="248"/>
      <c r="R173" s="248"/>
      <c r="S173" s="248"/>
    </row>
    <row r="174" spans="1:19" ht="42.75" customHeight="1" x14ac:dyDescent="0.25">
      <c r="A174" s="119" t="s">
        <v>358</v>
      </c>
      <c r="B174" s="245">
        <v>525</v>
      </c>
      <c r="C174" s="132" t="s">
        <v>339</v>
      </c>
      <c r="D174" s="132" t="s">
        <v>288</v>
      </c>
      <c r="E174" s="127">
        <v>250170300</v>
      </c>
      <c r="F174" s="132" t="s">
        <v>270</v>
      </c>
      <c r="G174" s="211">
        <v>0</v>
      </c>
      <c r="H174" s="246">
        <v>111.6</v>
      </c>
      <c r="I174" s="247">
        <f t="shared" ref="I174:I185" si="11">G174+H174</f>
        <v>111.6</v>
      </c>
      <c r="J174" s="248"/>
      <c r="K174" s="248"/>
      <c r="L174" s="248"/>
      <c r="M174" s="248"/>
      <c r="N174" s="248"/>
      <c r="O174" s="248"/>
      <c r="P174" s="248"/>
      <c r="Q174" s="248"/>
      <c r="R174" s="248"/>
      <c r="S174" s="248">
        <f t="shared" ref="S174:S185" si="12">I174+J174</f>
        <v>111.6</v>
      </c>
    </row>
    <row r="175" spans="1:19" ht="42.75" customHeight="1" x14ac:dyDescent="0.25">
      <c r="A175" s="117" t="s">
        <v>381</v>
      </c>
      <c r="B175" s="111">
        <v>525</v>
      </c>
      <c r="C175" s="257" t="s">
        <v>339</v>
      </c>
      <c r="D175" s="257" t="s">
        <v>288</v>
      </c>
      <c r="E175" s="257" t="s">
        <v>382</v>
      </c>
      <c r="F175" s="257" t="s">
        <v>316</v>
      </c>
      <c r="G175" s="209">
        <f>G176+G177</f>
        <v>2400</v>
      </c>
      <c r="H175" s="246"/>
      <c r="I175" s="242">
        <f t="shared" si="11"/>
        <v>2400</v>
      </c>
      <c r="J175" s="248">
        <f>J176</f>
        <v>986.3</v>
      </c>
      <c r="K175" s="248"/>
      <c r="L175" s="248"/>
      <c r="M175" s="248"/>
      <c r="N175" s="248"/>
      <c r="O175" s="248"/>
      <c r="P175" s="248"/>
      <c r="Q175" s="248"/>
      <c r="R175" s="248"/>
      <c r="S175" s="237">
        <f t="shared" si="12"/>
        <v>3386.3</v>
      </c>
    </row>
    <row r="176" spans="1:19" ht="51" customHeight="1" x14ac:dyDescent="0.25">
      <c r="A176" s="119" t="s">
        <v>383</v>
      </c>
      <c r="B176" s="245">
        <v>525</v>
      </c>
      <c r="C176" s="132" t="s">
        <v>339</v>
      </c>
      <c r="D176" s="132" t="s">
        <v>288</v>
      </c>
      <c r="E176" s="127" t="s">
        <v>384</v>
      </c>
      <c r="F176" s="132" t="s">
        <v>270</v>
      </c>
      <c r="G176" s="211">
        <v>2400</v>
      </c>
      <c r="H176" s="246"/>
      <c r="I176" s="247">
        <f t="shared" si="11"/>
        <v>2400</v>
      </c>
      <c r="J176" s="248">
        <v>986.3</v>
      </c>
      <c r="K176" s="248"/>
      <c r="L176" s="248"/>
      <c r="M176" s="248"/>
      <c r="N176" s="248"/>
      <c r="O176" s="248"/>
      <c r="P176" s="248"/>
      <c r="Q176" s="248"/>
      <c r="R176" s="248"/>
      <c r="S176" s="248">
        <f t="shared" si="12"/>
        <v>3386.3</v>
      </c>
    </row>
    <row r="177" spans="1:19" ht="42.75" customHeight="1" x14ac:dyDescent="0.25">
      <c r="A177" s="119" t="s">
        <v>385</v>
      </c>
      <c r="B177" s="245">
        <v>525</v>
      </c>
      <c r="C177" s="132" t="s">
        <v>339</v>
      </c>
      <c r="D177" s="132" t="s">
        <v>288</v>
      </c>
      <c r="E177" s="127" t="s">
        <v>386</v>
      </c>
      <c r="F177" s="132" t="s">
        <v>270</v>
      </c>
      <c r="G177" s="211">
        <v>0</v>
      </c>
      <c r="H177" s="246"/>
      <c r="I177" s="247">
        <f t="shared" si="11"/>
        <v>0</v>
      </c>
      <c r="J177" s="248"/>
      <c r="K177" s="248"/>
      <c r="L177" s="248"/>
      <c r="M177" s="248"/>
      <c r="N177" s="248"/>
      <c r="O177" s="248"/>
      <c r="P177" s="248"/>
      <c r="Q177" s="248"/>
      <c r="R177" s="248"/>
      <c r="S177" s="248">
        <f t="shared" si="12"/>
        <v>0</v>
      </c>
    </row>
    <row r="178" spans="1:19" ht="31.5" customHeight="1" x14ac:dyDescent="0.25">
      <c r="A178" s="117" t="s">
        <v>387</v>
      </c>
      <c r="B178" s="111">
        <v>525</v>
      </c>
      <c r="C178" s="257" t="s">
        <v>388</v>
      </c>
      <c r="D178" s="257" t="s">
        <v>225</v>
      </c>
      <c r="E178" s="140" t="s">
        <v>226</v>
      </c>
      <c r="F178" s="257" t="s">
        <v>227</v>
      </c>
      <c r="G178" s="209">
        <f>G179</f>
        <v>1258.5999999999999</v>
      </c>
      <c r="H178" s="244">
        <f>H179</f>
        <v>146.80000000000001</v>
      </c>
      <c r="I178" s="242">
        <f t="shared" si="11"/>
        <v>1405.3999999999999</v>
      </c>
      <c r="J178" s="248"/>
      <c r="K178" s="248"/>
      <c r="L178" s="248"/>
      <c r="M178" s="248"/>
      <c r="N178" s="248"/>
      <c r="O178" s="248"/>
      <c r="P178" s="248"/>
      <c r="Q178" s="248"/>
      <c r="R178" s="248"/>
      <c r="S178" s="237">
        <f t="shared" si="12"/>
        <v>1405.3999999999999</v>
      </c>
    </row>
    <row r="179" spans="1:19" ht="66" customHeight="1" x14ac:dyDescent="0.25">
      <c r="A179" s="146" t="s">
        <v>389</v>
      </c>
      <c r="B179" s="111">
        <v>525</v>
      </c>
      <c r="C179" s="115" t="s">
        <v>388</v>
      </c>
      <c r="D179" s="115" t="s">
        <v>224</v>
      </c>
      <c r="E179" s="115" t="s">
        <v>390</v>
      </c>
      <c r="F179" s="115" t="s">
        <v>227</v>
      </c>
      <c r="G179" s="207">
        <f>G180+G210+G214</f>
        <v>1258.5999999999999</v>
      </c>
      <c r="H179" s="243">
        <f>H180</f>
        <v>146.80000000000001</v>
      </c>
      <c r="I179" s="242">
        <f t="shared" si="11"/>
        <v>1405.3999999999999</v>
      </c>
      <c r="J179" s="248"/>
      <c r="K179" s="248"/>
      <c r="L179" s="248"/>
      <c r="M179" s="248"/>
      <c r="N179" s="248"/>
      <c r="O179" s="248"/>
      <c r="P179" s="248"/>
      <c r="Q179" s="248"/>
      <c r="R179" s="248"/>
      <c r="S179" s="237">
        <f t="shared" si="12"/>
        <v>1405.3999999999999</v>
      </c>
    </row>
    <row r="180" spans="1:19" ht="36.75" customHeight="1" x14ac:dyDescent="0.25">
      <c r="A180" s="119" t="s">
        <v>391</v>
      </c>
      <c r="B180" s="245">
        <v>525</v>
      </c>
      <c r="C180" s="132" t="s">
        <v>388</v>
      </c>
      <c r="D180" s="132" t="s">
        <v>224</v>
      </c>
      <c r="E180" s="127" t="s">
        <v>392</v>
      </c>
      <c r="F180" s="132" t="s">
        <v>227</v>
      </c>
      <c r="G180" s="211">
        <f>G181+G186</f>
        <v>1258.5999999999999</v>
      </c>
      <c r="H180" s="246">
        <f>H181</f>
        <v>146.80000000000001</v>
      </c>
      <c r="I180" s="247">
        <f t="shared" si="11"/>
        <v>1405.3999999999999</v>
      </c>
      <c r="J180" s="248"/>
      <c r="K180" s="248"/>
      <c r="L180" s="248"/>
      <c r="M180" s="248"/>
      <c r="N180" s="248"/>
      <c r="O180" s="248"/>
      <c r="P180" s="248"/>
      <c r="Q180" s="248"/>
      <c r="R180" s="248"/>
      <c r="S180" s="248">
        <f t="shared" si="12"/>
        <v>1405.3999999999999</v>
      </c>
    </row>
    <row r="181" spans="1:19" ht="38.25" customHeight="1" x14ac:dyDescent="0.25">
      <c r="A181" s="119" t="s">
        <v>393</v>
      </c>
      <c r="B181" s="245">
        <v>525</v>
      </c>
      <c r="C181" s="132" t="s">
        <v>388</v>
      </c>
      <c r="D181" s="132" t="s">
        <v>224</v>
      </c>
      <c r="E181" s="127" t="s">
        <v>394</v>
      </c>
      <c r="F181" s="132" t="s">
        <v>227</v>
      </c>
      <c r="G181" s="211">
        <f>G182+G201</f>
        <v>1258.5999999999999</v>
      </c>
      <c r="H181" s="246">
        <f>H201</f>
        <v>146.80000000000001</v>
      </c>
      <c r="I181" s="247">
        <f t="shared" si="11"/>
        <v>1405.3999999999999</v>
      </c>
      <c r="J181" s="248"/>
      <c r="K181" s="248"/>
      <c r="L181" s="248"/>
      <c r="M181" s="248"/>
      <c r="N181" s="248"/>
      <c r="O181" s="248"/>
      <c r="P181" s="248"/>
      <c r="Q181" s="248"/>
      <c r="R181" s="248"/>
      <c r="S181" s="248">
        <f t="shared" si="12"/>
        <v>1405.3999999999999</v>
      </c>
    </row>
    <row r="182" spans="1:19" ht="47.25" x14ac:dyDescent="0.25">
      <c r="A182" s="119" t="s">
        <v>395</v>
      </c>
      <c r="B182" s="245">
        <v>525</v>
      </c>
      <c r="C182" s="132" t="s">
        <v>388</v>
      </c>
      <c r="D182" s="132" t="s">
        <v>224</v>
      </c>
      <c r="E182" s="127" t="s">
        <v>396</v>
      </c>
      <c r="F182" s="132" t="s">
        <v>227</v>
      </c>
      <c r="G182" s="211">
        <f>G184+G185</f>
        <v>699.69999999999993</v>
      </c>
      <c r="H182" s="246"/>
      <c r="I182" s="247">
        <f t="shared" si="11"/>
        <v>699.69999999999993</v>
      </c>
      <c r="J182" s="248"/>
      <c r="K182" s="248"/>
      <c r="L182" s="248"/>
      <c r="M182" s="248"/>
      <c r="N182" s="248"/>
      <c r="O182" s="248"/>
      <c r="P182" s="248"/>
      <c r="Q182" s="248"/>
      <c r="R182" s="248"/>
      <c r="S182" s="248">
        <f t="shared" si="12"/>
        <v>699.69999999999993</v>
      </c>
    </row>
    <row r="183" spans="1:19" ht="34.5" customHeight="1" x14ac:dyDescent="0.25">
      <c r="A183" s="119" t="s">
        <v>397</v>
      </c>
      <c r="B183" s="245">
        <v>525</v>
      </c>
      <c r="C183" s="132" t="s">
        <v>388</v>
      </c>
      <c r="D183" s="132" t="s">
        <v>224</v>
      </c>
      <c r="E183" s="127" t="s">
        <v>396</v>
      </c>
      <c r="F183" s="132" t="s">
        <v>398</v>
      </c>
      <c r="G183" s="211">
        <f>G184+G185</f>
        <v>699.69999999999993</v>
      </c>
      <c r="H183" s="246"/>
      <c r="I183" s="247">
        <f t="shared" si="11"/>
        <v>699.69999999999993</v>
      </c>
      <c r="J183" s="248"/>
      <c r="K183" s="248"/>
      <c r="L183" s="248"/>
      <c r="M183" s="248"/>
      <c r="N183" s="248"/>
      <c r="O183" s="248"/>
      <c r="P183" s="248"/>
      <c r="Q183" s="248"/>
      <c r="R183" s="248"/>
      <c r="S183" s="248">
        <f t="shared" si="12"/>
        <v>699.69999999999993</v>
      </c>
    </row>
    <row r="184" spans="1:19" ht="35.25" customHeight="1" x14ac:dyDescent="0.25">
      <c r="A184" s="119" t="s">
        <v>399</v>
      </c>
      <c r="B184" s="245">
        <v>525</v>
      </c>
      <c r="C184" s="132" t="s">
        <v>388</v>
      </c>
      <c r="D184" s="132" t="s">
        <v>224</v>
      </c>
      <c r="E184" s="127" t="s">
        <v>396</v>
      </c>
      <c r="F184" s="127">
        <v>111</v>
      </c>
      <c r="G184" s="211">
        <v>532.29999999999995</v>
      </c>
      <c r="H184" s="246"/>
      <c r="I184" s="247">
        <f t="shared" si="11"/>
        <v>532.29999999999995</v>
      </c>
      <c r="J184" s="248"/>
      <c r="K184" s="248"/>
      <c r="L184" s="248"/>
      <c r="M184" s="248"/>
      <c r="N184" s="248"/>
      <c r="O184" s="248"/>
      <c r="P184" s="248"/>
      <c r="Q184" s="248"/>
      <c r="R184" s="248"/>
      <c r="S184" s="248">
        <f t="shared" si="12"/>
        <v>532.29999999999995</v>
      </c>
    </row>
    <row r="185" spans="1:19" ht="57" customHeight="1" x14ac:dyDescent="0.25">
      <c r="A185" s="119" t="s">
        <v>400</v>
      </c>
      <c r="B185" s="245">
        <v>525</v>
      </c>
      <c r="C185" s="132" t="s">
        <v>388</v>
      </c>
      <c r="D185" s="132" t="s">
        <v>224</v>
      </c>
      <c r="E185" s="127" t="s">
        <v>396</v>
      </c>
      <c r="F185" s="127">
        <v>119</v>
      </c>
      <c r="G185" s="211">
        <v>167.4</v>
      </c>
      <c r="H185" s="246"/>
      <c r="I185" s="247">
        <f t="shared" si="11"/>
        <v>167.4</v>
      </c>
      <c r="J185" s="248"/>
      <c r="K185" s="248"/>
      <c r="L185" s="248"/>
      <c r="M185" s="248"/>
      <c r="N185" s="248"/>
      <c r="O185" s="248"/>
      <c r="P185" s="248"/>
      <c r="Q185" s="248"/>
      <c r="R185" s="248"/>
      <c r="S185" s="248">
        <f t="shared" si="12"/>
        <v>167.4</v>
      </c>
    </row>
    <row r="186" spans="1:19" ht="55.5" hidden="1" customHeight="1" x14ac:dyDescent="0.25">
      <c r="A186" s="119" t="s">
        <v>401</v>
      </c>
      <c r="B186" s="245">
        <v>525</v>
      </c>
      <c r="C186" s="132" t="s">
        <v>388</v>
      </c>
      <c r="D186" s="132" t="s">
        <v>224</v>
      </c>
      <c r="E186" s="127" t="s">
        <v>402</v>
      </c>
      <c r="F186" s="132" t="s">
        <v>227</v>
      </c>
      <c r="G186" s="211">
        <f>G187+G188</f>
        <v>0</v>
      </c>
      <c r="H186" s="246"/>
      <c r="I186" s="239"/>
      <c r="J186" s="248"/>
      <c r="K186" s="248"/>
      <c r="L186" s="248"/>
      <c r="M186" s="248"/>
      <c r="N186" s="248"/>
      <c r="O186" s="248"/>
      <c r="P186" s="248"/>
      <c r="Q186" s="248"/>
      <c r="R186" s="248"/>
      <c r="S186" s="248"/>
    </row>
    <row r="187" spans="1:19" ht="36" hidden="1" customHeight="1" x14ac:dyDescent="0.25">
      <c r="A187" s="119" t="s">
        <v>301</v>
      </c>
      <c r="B187" s="245">
        <v>525</v>
      </c>
      <c r="C187" s="132" t="s">
        <v>388</v>
      </c>
      <c r="D187" s="132" t="s">
        <v>224</v>
      </c>
      <c r="E187" s="127" t="s">
        <v>402</v>
      </c>
      <c r="F187" s="127">
        <v>244</v>
      </c>
      <c r="G187" s="211">
        <v>0</v>
      </c>
      <c r="H187" s="246"/>
      <c r="I187" s="239"/>
      <c r="J187" s="248"/>
      <c r="K187" s="248"/>
      <c r="L187" s="248"/>
      <c r="M187" s="248"/>
      <c r="N187" s="248"/>
      <c r="O187" s="248"/>
      <c r="P187" s="248"/>
      <c r="Q187" s="248"/>
      <c r="R187" s="248"/>
      <c r="S187" s="248"/>
    </row>
    <row r="188" spans="1:19" ht="38.25" hidden="1" customHeight="1" x14ac:dyDescent="0.25">
      <c r="A188" s="119" t="s">
        <v>250</v>
      </c>
      <c r="B188" s="245">
        <v>525</v>
      </c>
      <c r="C188" s="132" t="s">
        <v>388</v>
      </c>
      <c r="D188" s="132" t="s">
        <v>224</v>
      </c>
      <c r="E188" s="127" t="s">
        <v>402</v>
      </c>
      <c r="F188" s="127">
        <v>851</v>
      </c>
      <c r="G188" s="211"/>
      <c r="H188" s="246"/>
      <c r="I188" s="239"/>
      <c r="J188" s="248"/>
      <c r="K188" s="248"/>
      <c r="L188" s="248"/>
      <c r="M188" s="248"/>
      <c r="N188" s="248"/>
      <c r="O188" s="248"/>
      <c r="P188" s="248"/>
      <c r="Q188" s="248"/>
      <c r="R188" s="248"/>
      <c r="S188" s="248"/>
    </row>
    <row r="189" spans="1:19" ht="23.25" hidden="1" customHeight="1" x14ac:dyDescent="0.25">
      <c r="A189" s="117" t="s">
        <v>409</v>
      </c>
      <c r="B189" s="245">
        <v>525</v>
      </c>
      <c r="C189" s="257">
        <v>10</v>
      </c>
      <c r="D189" s="257" t="s">
        <v>225</v>
      </c>
      <c r="E189" s="140" t="s">
        <v>226</v>
      </c>
      <c r="F189" s="257" t="s">
        <v>227</v>
      </c>
      <c r="G189" s="209">
        <f>G190</f>
        <v>0</v>
      </c>
      <c r="H189" s="244"/>
      <c r="I189" s="239"/>
      <c r="J189" s="248"/>
      <c r="K189" s="248"/>
      <c r="L189" s="248"/>
      <c r="M189" s="248"/>
      <c r="N189" s="248"/>
      <c r="O189" s="248"/>
      <c r="P189" s="248"/>
      <c r="Q189" s="248"/>
      <c r="R189" s="248"/>
      <c r="S189" s="248"/>
    </row>
    <row r="190" spans="1:19" s="138" customFormat="1" ht="23.45" hidden="1" customHeight="1" x14ac:dyDescent="0.25">
      <c r="A190" s="117" t="s">
        <v>410</v>
      </c>
      <c r="B190" s="245">
        <v>525</v>
      </c>
      <c r="C190" s="257">
        <v>10</v>
      </c>
      <c r="D190" s="257" t="s">
        <v>224</v>
      </c>
      <c r="E190" s="140" t="s">
        <v>226</v>
      </c>
      <c r="F190" s="257" t="s">
        <v>227</v>
      </c>
      <c r="G190" s="209">
        <f>G191</f>
        <v>0</v>
      </c>
      <c r="H190" s="244"/>
      <c r="I190" s="236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</row>
    <row r="191" spans="1:19" ht="27" hidden="1" customHeight="1" x14ac:dyDescent="0.25">
      <c r="A191" s="119" t="s">
        <v>302</v>
      </c>
      <c r="B191" s="245">
        <v>525</v>
      </c>
      <c r="C191" s="132">
        <v>10</v>
      </c>
      <c r="D191" s="132" t="s">
        <v>224</v>
      </c>
      <c r="E191" s="127" t="s">
        <v>278</v>
      </c>
      <c r="F191" s="132" t="s">
        <v>227</v>
      </c>
      <c r="G191" s="211">
        <f>G192</f>
        <v>0</v>
      </c>
      <c r="H191" s="246"/>
      <c r="I191" s="239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</row>
    <row r="192" spans="1:19" ht="30" hidden="1" customHeight="1" x14ac:dyDescent="0.25">
      <c r="A192" s="119" t="s">
        <v>334</v>
      </c>
      <c r="B192" s="245">
        <v>525</v>
      </c>
      <c r="C192" s="132">
        <v>10</v>
      </c>
      <c r="D192" s="132" t="s">
        <v>224</v>
      </c>
      <c r="E192" s="127" t="s">
        <v>254</v>
      </c>
      <c r="F192" s="132" t="s">
        <v>227</v>
      </c>
      <c r="G192" s="211">
        <f>G193</f>
        <v>0</v>
      </c>
      <c r="H192" s="246"/>
      <c r="I192" s="239"/>
      <c r="J192" s="248"/>
      <c r="K192" s="248"/>
      <c r="L192" s="248"/>
      <c r="M192" s="248"/>
      <c r="N192" s="248"/>
      <c r="O192" s="248"/>
      <c r="P192" s="248"/>
      <c r="Q192" s="248"/>
      <c r="R192" s="248"/>
      <c r="S192" s="248"/>
    </row>
    <row r="193" spans="1:19" ht="39.75" hidden="1" customHeight="1" x14ac:dyDescent="0.25">
      <c r="A193" s="149" t="s">
        <v>411</v>
      </c>
      <c r="B193" s="245">
        <v>525</v>
      </c>
      <c r="C193" s="132">
        <v>10</v>
      </c>
      <c r="D193" s="132" t="s">
        <v>224</v>
      </c>
      <c r="E193" s="127" t="s">
        <v>412</v>
      </c>
      <c r="F193" s="132" t="s">
        <v>227</v>
      </c>
      <c r="G193" s="211">
        <f>G194</f>
        <v>0</v>
      </c>
      <c r="H193" s="246"/>
      <c r="I193" s="239"/>
      <c r="J193" s="248"/>
      <c r="K193" s="248"/>
      <c r="L193" s="248"/>
      <c r="M193" s="248"/>
      <c r="N193" s="248"/>
      <c r="O193" s="248"/>
      <c r="P193" s="248"/>
      <c r="Q193" s="248"/>
      <c r="R193" s="248"/>
      <c r="S193" s="248"/>
    </row>
    <row r="194" spans="1:19" ht="34.5" hidden="1" customHeight="1" x14ac:dyDescent="0.25">
      <c r="A194" s="149" t="s">
        <v>413</v>
      </c>
      <c r="B194" s="245">
        <v>525</v>
      </c>
      <c r="C194" s="151">
        <v>10</v>
      </c>
      <c r="D194" s="132" t="s">
        <v>224</v>
      </c>
      <c r="E194" s="150" t="s">
        <v>412</v>
      </c>
      <c r="F194" s="150">
        <v>312</v>
      </c>
      <c r="G194" s="216"/>
      <c r="H194" s="246"/>
      <c r="I194" s="239"/>
      <c r="J194" s="248"/>
      <c r="K194" s="248"/>
      <c r="L194" s="248"/>
      <c r="M194" s="248"/>
      <c r="N194" s="248"/>
      <c r="O194" s="248"/>
      <c r="P194" s="248"/>
      <c r="Q194" s="248"/>
      <c r="R194" s="248"/>
      <c r="S194" s="248"/>
    </row>
    <row r="195" spans="1:19" ht="34.5" hidden="1" customHeight="1" x14ac:dyDescent="0.25">
      <c r="A195" s="146" t="s">
        <v>421</v>
      </c>
      <c r="B195" s="245">
        <v>525</v>
      </c>
      <c r="C195" s="148" t="s">
        <v>276</v>
      </c>
      <c r="D195" s="257" t="s">
        <v>225</v>
      </c>
      <c r="E195" s="147" t="s">
        <v>226</v>
      </c>
      <c r="F195" s="148" t="s">
        <v>227</v>
      </c>
      <c r="G195" s="209">
        <f>G196</f>
        <v>0</v>
      </c>
      <c r="H195" s="244"/>
      <c r="I195" s="239"/>
      <c r="J195" s="248"/>
      <c r="K195" s="248"/>
      <c r="L195" s="248"/>
      <c r="M195" s="248"/>
      <c r="N195" s="248"/>
      <c r="O195" s="248"/>
      <c r="P195" s="248"/>
      <c r="Q195" s="248"/>
      <c r="R195" s="248"/>
      <c r="S195" s="248"/>
    </row>
    <row r="196" spans="1:19" ht="34.5" hidden="1" customHeight="1" x14ac:dyDescent="0.25">
      <c r="A196" s="149" t="s">
        <v>422</v>
      </c>
      <c r="B196" s="245">
        <v>525</v>
      </c>
      <c r="C196" s="151" t="s">
        <v>276</v>
      </c>
      <c r="D196" s="132" t="s">
        <v>224</v>
      </c>
      <c r="E196" s="150" t="s">
        <v>226</v>
      </c>
      <c r="F196" s="151" t="s">
        <v>227</v>
      </c>
      <c r="G196" s="211">
        <f>G197</f>
        <v>0</v>
      </c>
      <c r="H196" s="246"/>
      <c r="I196" s="239"/>
      <c r="J196" s="248"/>
      <c r="K196" s="248"/>
      <c r="L196" s="248"/>
      <c r="M196" s="248"/>
      <c r="N196" s="248"/>
      <c r="O196" s="248"/>
      <c r="P196" s="248"/>
      <c r="Q196" s="248"/>
      <c r="R196" s="248"/>
      <c r="S196" s="248"/>
    </row>
    <row r="197" spans="1:19" ht="34.5" hidden="1" customHeight="1" x14ac:dyDescent="0.25">
      <c r="A197" s="149" t="s">
        <v>423</v>
      </c>
      <c r="B197" s="245">
        <v>525</v>
      </c>
      <c r="C197" s="151" t="s">
        <v>276</v>
      </c>
      <c r="D197" s="132" t="s">
        <v>224</v>
      </c>
      <c r="E197" s="150" t="s">
        <v>254</v>
      </c>
      <c r="F197" s="151" t="s">
        <v>227</v>
      </c>
      <c r="G197" s="211">
        <f>G198</f>
        <v>0</v>
      </c>
      <c r="H197" s="246"/>
      <c r="I197" s="239"/>
      <c r="J197" s="248"/>
      <c r="K197" s="248"/>
      <c r="L197" s="248"/>
      <c r="M197" s="248"/>
      <c r="N197" s="248"/>
      <c r="O197" s="248"/>
      <c r="P197" s="248"/>
      <c r="Q197" s="248"/>
      <c r="R197" s="248"/>
      <c r="S197" s="248"/>
    </row>
    <row r="198" spans="1:19" ht="34.5" hidden="1" customHeight="1" x14ac:dyDescent="0.25">
      <c r="A198" s="149" t="s">
        <v>424</v>
      </c>
      <c r="B198" s="245">
        <v>525</v>
      </c>
      <c r="C198" s="151" t="s">
        <v>276</v>
      </c>
      <c r="D198" s="132" t="s">
        <v>224</v>
      </c>
      <c r="E198" s="150" t="s">
        <v>425</v>
      </c>
      <c r="F198" s="151" t="s">
        <v>227</v>
      </c>
      <c r="G198" s="211">
        <f>G199</f>
        <v>0</v>
      </c>
      <c r="H198" s="246"/>
      <c r="I198" s="239"/>
      <c r="J198" s="248"/>
      <c r="K198" s="248"/>
      <c r="L198" s="248"/>
      <c r="M198" s="248"/>
      <c r="N198" s="248"/>
      <c r="O198" s="248"/>
      <c r="P198" s="248"/>
      <c r="Q198" s="248"/>
      <c r="R198" s="248"/>
      <c r="S198" s="248"/>
    </row>
    <row r="199" spans="1:19" ht="34.5" hidden="1" customHeight="1" x14ac:dyDescent="0.25">
      <c r="A199" s="149" t="s">
        <v>281</v>
      </c>
      <c r="B199" s="245">
        <v>525</v>
      </c>
      <c r="C199" s="151" t="s">
        <v>276</v>
      </c>
      <c r="D199" s="132" t="s">
        <v>224</v>
      </c>
      <c r="E199" s="150" t="s">
        <v>426</v>
      </c>
      <c r="F199" s="151" t="s">
        <v>227</v>
      </c>
      <c r="G199" s="211">
        <f>G200</f>
        <v>0</v>
      </c>
      <c r="H199" s="246"/>
      <c r="I199" s="239"/>
      <c r="J199" s="248"/>
      <c r="K199" s="248"/>
      <c r="L199" s="248"/>
      <c r="M199" s="248"/>
      <c r="N199" s="248"/>
      <c r="O199" s="248"/>
      <c r="P199" s="248"/>
      <c r="Q199" s="248"/>
      <c r="R199" s="248"/>
      <c r="S199" s="248"/>
    </row>
    <row r="200" spans="1:19" ht="34.5" hidden="1" customHeight="1" x14ac:dyDescent="0.25">
      <c r="A200" s="149" t="s">
        <v>301</v>
      </c>
      <c r="B200" s="245">
        <v>525</v>
      </c>
      <c r="C200" s="151" t="s">
        <v>276</v>
      </c>
      <c r="D200" s="132" t="s">
        <v>224</v>
      </c>
      <c r="E200" s="150" t="s">
        <v>426</v>
      </c>
      <c r="F200" s="151" t="s">
        <v>270</v>
      </c>
      <c r="G200" s="211"/>
      <c r="H200" s="246"/>
      <c r="I200" s="239"/>
      <c r="J200" s="248"/>
      <c r="K200" s="248"/>
      <c r="L200" s="248"/>
      <c r="M200" s="248"/>
      <c r="N200" s="248"/>
      <c r="O200" s="248"/>
      <c r="P200" s="248"/>
      <c r="Q200" s="248"/>
      <c r="R200" s="248"/>
      <c r="S200" s="248"/>
    </row>
    <row r="201" spans="1:19" ht="54" customHeight="1" x14ac:dyDescent="0.25">
      <c r="A201" s="119" t="s">
        <v>401</v>
      </c>
      <c r="B201" s="245">
        <v>525</v>
      </c>
      <c r="C201" s="132" t="s">
        <v>388</v>
      </c>
      <c r="D201" s="132" t="s">
        <v>224</v>
      </c>
      <c r="E201" s="127" t="s">
        <v>402</v>
      </c>
      <c r="F201" s="132" t="s">
        <v>227</v>
      </c>
      <c r="G201" s="211">
        <f>G202+G203</f>
        <v>558.9</v>
      </c>
      <c r="H201" s="246">
        <f>H202+H203</f>
        <v>146.80000000000001</v>
      </c>
      <c r="I201" s="247">
        <f>G201+H201</f>
        <v>705.7</v>
      </c>
      <c r="J201" s="248"/>
      <c r="K201" s="248"/>
      <c r="L201" s="248"/>
      <c r="M201" s="248"/>
      <c r="N201" s="248"/>
      <c r="O201" s="248"/>
      <c r="P201" s="248"/>
      <c r="Q201" s="248"/>
      <c r="R201" s="248"/>
      <c r="S201" s="248">
        <f>I201+J201</f>
        <v>705.7</v>
      </c>
    </row>
    <row r="202" spans="1:19" ht="46.5" customHeight="1" x14ac:dyDescent="0.25">
      <c r="A202" s="119" t="s">
        <v>301</v>
      </c>
      <c r="B202" s="245">
        <v>525</v>
      </c>
      <c r="C202" s="132" t="s">
        <v>388</v>
      </c>
      <c r="D202" s="132" t="s">
        <v>224</v>
      </c>
      <c r="E202" s="127" t="s">
        <v>402</v>
      </c>
      <c r="F202" s="127">
        <v>247</v>
      </c>
      <c r="G202" s="211">
        <f>прил.6!F125</f>
        <v>167.4</v>
      </c>
      <c r="H202" s="246">
        <v>119.8</v>
      </c>
      <c r="I202" s="247">
        <f>G202+H202</f>
        <v>287.2</v>
      </c>
      <c r="J202" s="248"/>
      <c r="K202" s="248"/>
      <c r="L202" s="248"/>
      <c r="M202" s="248"/>
      <c r="N202" s="248"/>
      <c r="O202" s="248"/>
      <c r="P202" s="248"/>
      <c r="Q202" s="248"/>
      <c r="R202" s="248"/>
      <c r="S202" s="248">
        <f>I202+J202</f>
        <v>287.2</v>
      </c>
    </row>
    <row r="203" spans="1:19" ht="46.5" customHeight="1" x14ac:dyDescent="0.25">
      <c r="A203" s="119" t="s">
        <v>250</v>
      </c>
      <c r="B203" s="245">
        <v>525</v>
      </c>
      <c r="C203" s="132" t="s">
        <v>388</v>
      </c>
      <c r="D203" s="132" t="s">
        <v>224</v>
      </c>
      <c r="E203" s="127" t="s">
        <v>402</v>
      </c>
      <c r="F203" s="127">
        <v>851</v>
      </c>
      <c r="G203" s="211">
        <f>прил.6!F126</f>
        <v>391.5</v>
      </c>
      <c r="H203" s="246">
        <v>27</v>
      </c>
      <c r="I203" s="247">
        <f>G203+H203</f>
        <v>418.5</v>
      </c>
      <c r="J203" s="248"/>
      <c r="K203" s="248"/>
      <c r="L203" s="248"/>
      <c r="M203" s="248"/>
      <c r="N203" s="248"/>
      <c r="O203" s="248"/>
      <c r="P203" s="248"/>
      <c r="Q203" s="248"/>
      <c r="R203" s="248"/>
      <c r="S203" s="248">
        <f>I203+J203</f>
        <v>418.5</v>
      </c>
    </row>
    <row r="204" spans="1:19" ht="39.75" hidden="1" customHeight="1" x14ac:dyDescent="0.25">
      <c r="A204" s="117" t="s">
        <v>421</v>
      </c>
      <c r="B204" s="245">
        <v>525</v>
      </c>
      <c r="C204" s="257" t="s">
        <v>276</v>
      </c>
      <c r="D204" s="257" t="s">
        <v>225</v>
      </c>
      <c r="E204" s="140" t="s">
        <v>226</v>
      </c>
      <c r="F204" s="257" t="s">
        <v>227</v>
      </c>
      <c r="G204" s="209"/>
      <c r="H204" s="244"/>
      <c r="I204" s="239"/>
      <c r="J204" s="248"/>
      <c r="K204" s="248"/>
      <c r="L204" s="248"/>
      <c r="M204" s="248"/>
      <c r="N204" s="248"/>
      <c r="O204" s="248"/>
      <c r="P204" s="248"/>
      <c r="Q204" s="248"/>
      <c r="R204" s="248"/>
      <c r="S204" s="248"/>
    </row>
    <row r="205" spans="1:19" ht="16.5" hidden="1" x14ac:dyDescent="0.25">
      <c r="A205" s="119" t="s">
        <v>422</v>
      </c>
      <c r="B205" s="245">
        <v>525</v>
      </c>
      <c r="C205" s="132" t="s">
        <v>276</v>
      </c>
      <c r="D205" s="132" t="s">
        <v>224</v>
      </c>
      <c r="E205" s="127" t="s">
        <v>226</v>
      </c>
      <c r="F205" s="132" t="s">
        <v>227</v>
      </c>
      <c r="G205" s="211"/>
      <c r="H205" s="246"/>
      <c r="I205" s="239"/>
      <c r="J205" s="248"/>
      <c r="K205" s="248"/>
      <c r="L205" s="248"/>
      <c r="M205" s="248"/>
      <c r="N205" s="248"/>
      <c r="O205" s="248"/>
      <c r="P205" s="248"/>
      <c r="Q205" s="248"/>
      <c r="R205" s="248"/>
      <c r="S205" s="248"/>
    </row>
    <row r="206" spans="1:19" ht="16.5" hidden="1" x14ac:dyDescent="0.25">
      <c r="A206" s="149" t="s">
        <v>423</v>
      </c>
      <c r="B206" s="245">
        <v>525</v>
      </c>
      <c r="C206" s="151" t="s">
        <v>276</v>
      </c>
      <c r="D206" s="132" t="s">
        <v>224</v>
      </c>
      <c r="E206" s="150" t="s">
        <v>254</v>
      </c>
      <c r="F206" s="132" t="s">
        <v>227</v>
      </c>
      <c r="G206" s="211"/>
      <c r="H206" s="246"/>
      <c r="I206" s="239"/>
      <c r="J206" s="248"/>
      <c r="K206" s="248"/>
      <c r="L206" s="248"/>
      <c r="M206" s="248"/>
      <c r="N206" s="248"/>
      <c r="O206" s="248"/>
      <c r="P206" s="248"/>
      <c r="Q206" s="248"/>
      <c r="R206" s="248"/>
      <c r="S206" s="248"/>
    </row>
    <row r="207" spans="1:19" ht="31.5" hidden="1" x14ac:dyDescent="0.25">
      <c r="A207" s="149" t="s">
        <v>424</v>
      </c>
      <c r="B207" s="245">
        <v>525</v>
      </c>
      <c r="C207" s="151" t="s">
        <v>276</v>
      </c>
      <c r="D207" s="132" t="s">
        <v>224</v>
      </c>
      <c r="E207" s="150" t="s">
        <v>425</v>
      </c>
      <c r="F207" s="132" t="s">
        <v>227</v>
      </c>
      <c r="G207" s="211"/>
      <c r="H207" s="246"/>
      <c r="I207" s="239"/>
      <c r="J207" s="248"/>
      <c r="K207" s="248"/>
      <c r="L207" s="248"/>
      <c r="M207" s="248"/>
      <c r="N207" s="248"/>
      <c r="O207" s="248"/>
      <c r="P207" s="248"/>
      <c r="Q207" s="248"/>
      <c r="R207" s="248"/>
      <c r="S207" s="248"/>
    </row>
    <row r="208" spans="1:19" ht="16.5" hidden="1" x14ac:dyDescent="0.25">
      <c r="A208" s="149" t="s">
        <v>281</v>
      </c>
      <c r="B208" s="245">
        <v>525</v>
      </c>
      <c r="C208" s="151" t="s">
        <v>276</v>
      </c>
      <c r="D208" s="132" t="s">
        <v>224</v>
      </c>
      <c r="E208" s="259" t="s">
        <v>426</v>
      </c>
      <c r="F208" s="132" t="s">
        <v>227</v>
      </c>
      <c r="G208" s="211"/>
      <c r="H208" s="246"/>
      <c r="I208" s="239"/>
      <c r="J208" s="248"/>
      <c r="K208" s="248"/>
      <c r="L208" s="248"/>
      <c r="M208" s="248"/>
      <c r="N208" s="248"/>
      <c r="O208" s="248"/>
      <c r="P208" s="248"/>
      <c r="Q208" s="248"/>
      <c r="R208" s="248"/>
      <c r="S208" s="248"/>
    </row>
    <row r="209" spans="1:19" ht="31.5" hidden="1" x14ac:dyDescent="0.25">
      <c r="A209" s="149" t="s">
        <v>301</v>
      </c>
      <c r="B209" s="245">
        <v>525</v>
      </c>
      <c r="C209" s="151" t="s">
        <v>276</v>
      </c>
      <c r="D209" s="132" t="s">
        <v>224</v>
      </c>
      <c r="E209" s="150" t="s">
        <v>426</v>
      </c>
      <c r="F209" s="150">
        <v>244</v>
      </c>
      <c r="G209" s="216"/>
      <c r="H209" s="252"/>
      <c r="I209" s="239"/>
      <c r="J209" s="248"/>
      <c r="K209" s="248"/>
      <c r="L209" s="248"/>
      <c r="M209" s="248"/>
      <c r="N209" s="248"/>
      <c r="O209" s="248"/>
      <c r="P209" s="248"/>
      <c r="Q209" s="248"/>
      <c r="R209" s="248"/>
      <c r="S209" s="248"/>
    </row>
    <row r="210" spans="1:19" ht="31.5" hidden="1" x14ac:dyDescent="0.25">
      <c r="A210" s="119" t="s">
        <v>403</v>
      </c>
      <c r="B210" s="245">
        <v>525</v>
      </c>
      <c r="C210" s="132" t="s">
        <v>388</v>
      </c>
      <c r="D210" s="132" t="s">
        <v>224</v>
      </c>
      <c r="E210" s="127" t="s">
        <v>404</v>
      </c>
      <c r="F210" s="127"/>
      <c r="G210" s="216">
        <f>G211</f>
        <v>0</v>
      </c>
      <c r="H210" s="252"/>
      <c r="I210" s="239"/>
      <c r="J210" s="248"/>
      <c r="K210" s="248"/>
      <c r="L210" s="248"/>
      <c r="M210" s="248"/>
      <c r="N210" s="248"/>
      <c r="O210" s="248"/>
      <c r="P210" s="248"/>
      <c r="Q210" s="248"/>
      <c r="R210" s="248"/>
      <c r="S210" s="248"/>
    </row>
    <row r="211" spans="1:19" ht="31.5" hidden="1" x14ac:dyDescent="0.25">
      <c r="A211" s="119" t="s">
        <v>405</v>
      </c>
      <c r="B211" s="245">
        <v>525</v>
      </c>
      <c r="C211" s="132" t="s">
        <v>388</v>
      </c>
      <c r="D211" s="132" t="s">
        <v>224</v>
      </c>
      <c r="E211" s="127" t="s">
        <v>404</v>
      </c>
      <c r="F211" s="127">
        <v>200</v>
      </c>
      <c r="G211" s="216">
        <f>G212</f>
        <v>0</v>
      </c>
      <c r="H211" s="252"/>
      <c r="I211" s="239"/>
      <c r="J211" s="248"/>
      <c r="K211" s="248"/>
      <c r="L211" s="248"/>
      <c r="M211" s="248"/>
      <c r="N211" s="248"/>
      <c r="O211" s="248"/>
      <c r="P211" s="248"/>
      <c r="Q211" s="248"/>
      <c r="R211" s="248"/>
      <c r="S211" s="248"/>
    </row>
    <row r="212" spans="1:19" ht="31.5" hidden="1" x14ac:dyDescent="0.25">
      <c r="A212" s="119" t="s">
        <v>406</v>
      </c>
      <c r="B212" s="245">
        <v>525</v>
      </c>
      <c r="C212" s="132" t="s">
        <v>388</v>
      </c>
      <c r="D212" s="132" t="s">
        <v>224</v>
      </c>
      <c r="E212" s="127" t="s">
        <v>404</v>
      </c>
      <c r="F212" s="127">
        <v>240</v>
      </c>
      <c r="G212" s="216">
        <f>G213</f>
        <v>0</v>
      </c>
      <c r="H212" s="252"/>
      <c r="I212" s="239"/>
      <c r="J212" s="248"/>
      <c r="K212" s="248"/>
      <c r="L212" s="248"/>
      <c r="M212" s="248"/>
      <c r="N212" s="248"/>
      <c r="O212" s="248"/>
      <c r="P212" s="248"/>
      <c r="Q212" s="248"/>
      <c r="R212" s="248"/>
      <c r="S212" s="248"/>
    </row>
    <row r="213" spans="1:19" ht="31.5" hidden="1" x14ac:dyDescent="0.25">
      <c r="A213" s="119" t="s">
        <v>301</v>
      </c>
      <c r="B213" s="245">
        <v>525</v>
      </c>
      <c r="C213" s="132" t="s">
        <v>388</v>
      </c>
      <c r="D213" s="132" t="s">
        <v>224</v>
      </c>
      <c r="E213" s="127" t="s">
        <v>404</v>
      </c>
      <c r="F213" s="127">
        <v>244</v>
      </c>
      <c r="G213" s="216">
        <v>0</v>
      </c>
      <c r="H213" s="252"/>
      <c r="I213" s="239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</row>
    <row r="214" spans="1:19" ht="31.5" hidden="1" x14ac:dyDescent="0.25">
      <c r="A214" s="119" t="s">
        <v>407</v>
      </c>
      <c r="B214" s="245">
        <v>525</v>
      </c>
      <c r="C214" s="132" t="s">
        <v>388</v>
      </c>
      <c r="D214" s="132" t="s">
        <v>224</v>
      </c>
      <c r="E214" s="127" t="s">
        <v>408</v>
      </c>
      <c r="F214" s="127"/>
      <c r="G214" s="216">
        <f>G215</f>
        <v>0</v>
      </c>
      <c r="H214" s="252"/>
      <c r="I214" s="239"/>
      <c r="J214" s="248"/>
      <c r="K214" s="248"/>
      <c r="L214" s="248"/>
      <c r="M214" s="248"/>
      <c r="N214" s="248"/>
      <c r="O214" s="248"/>
      <c r="P214" s="248"/>
      <c r="Q214" s="248"/>
      <c r="R214" s="248"/>
      <c r="S214" s="248"/>
    </row>
    <row r="215" spans="1:19" ht="31.5" hidden="1" x14ac:dyDescent="0.25">
      <c r="A215" s="119" t="s">
        <v>405</v>
      </c>
      <c r="B215" s="245">
        <v>525</v>
      </c>
      <c r="C215" s="132" t="s">
        <v>388</v>
      </c>
      <c r="D215" s="132" t="s">
        <v>224</v>
      </c>
      <c r="E215" s="127" t="s">
        <v>408</v>
      </c>
      <c r="F215" s="127">
        <v>200</v>
      </c>
      <c r="G215" s="216">
        <f>G216</f>
        <v>0</v>
      </c>
      <c r="H215" s="252"/>
      <c r="I215" s="239"/>
      <c r="J215" s="248"/>
      <c r="K215" s="248"/>
      <c r="L215" s="248"/>
      <c r="M215" s="248"/>
      <c r="N215" s="248"/>
      <c r="O215" s="248"/>
      <c r="P215" s="248"/>
      <c r="Q215" s="248"/>
      <c r="R215" s="248"/>
      <c r="S215" s="248"/>
    </row>
    <row r="216" spans="1:19" ht="31.5" hidden="1" x14ac:dyDescent="0.25">
      <c r="A216" s="119" t="s">
        <v>406</v>
      </c>
      <c r="B216" s="245">
        <v>525</v>
      </c>
      <c r="C216" s="132" t="s">
        <v>388</v>
      </c>
      <c r="D216" s="132" t="s">
        <v>224</v>
      </c>
      <c r="E216" s="127" t="s">
        <v>408</v>
      </c>
      <c r="F216" s="127">
        <v>240</v>
      </c>
      <c r="G216" s="216">
        <f>G217</f>
        <v>0</v>
      </c>
      <c r="H216" s="252"/>
      <c r="I216" s="239"/>
      <c r="J216" s="248"/>
      <c r="K216" s="248"/>
      <c r="L216" s="248"/>
      <c r="M216" s="248"/>
      <c r="N216" s="248"/>
      <c r="O216" s="248"/>
      <c r="P216" s="248"/>
      <c r="Q216" s="248"/>
      <c r="R216" s="248"/>
      <c r="S216" s="248"/>
    </row>
    <row r="217" spans="1:19" ht="31.5" hidden="1" x14ac:dyDescent="0.25">
      <c r="A217" s="119" t="s">
        <v>301</v>
      </c>
      <c r="B217" s="245">
        <v>525</v>
      </c>
      <c r="C217" s="132" t="s">
        <v>388</v>
      </c>
      <c r="D217" s="132" t="s">
        <v>224</v>
      </c>
      <c r="E217" s="127" t="s">
        <v>408</v>
      </c>
      <c r="F217" s="127">
        <v>244</v>
      </c>
      <c r="G217" s="216">
        <v>0</v>
      </c>
      <c r="H217" s="252"/>
      <c r="I217" s="239"/>
      <c r="J217" s="248"/>
      <c r="K217" s="248"/>
      <c r="L217" s="248"/>
      <c r="M217" s="248"/>
      <c r="N217" s="248"/>
      <c r="O217" s="248"/>
      <c r="P217" s="248"/>
      <c r="Q217" s="248"/>
      <c r="R217" s="248"/>
      <c r="S217" s="248"/>
    </row>
    <row r="218" spans="1:19" ht="41.25" customHeight="1" x14ac:dyDescent="0.25">
      <c r="A218" s="146" t="s">
        <v>409</v>
      </c>
      <c r="B218" s="111">
        <v>525</v>
      </c>
      <c r="C218" s="148">
        <v>10</v>
      </c>
      <c r="D218" s="257" t="s">
        <v>225</v>
      </c>
      <c r="E218" s="147" t="s">
        <v>226</v>
      </c>
      <c r="F218" s="147" t="s">
        <v>227</v>
      </c>
      <c r="G218" s="215">
        <f>G219+G224</f>
        <v>348</v>
      </c>
      <c r="H218" s="251">
        <f>H223</f>
        <v>132</v>
      </c>
      <c r="I218" s="242">
        <f t="shared" ref="I218:I223" si="13">G218+H218</f>
        <v>480</v>
      </c>
      <c r="J218" s="248"/>
      <c r="K218" s="248"/>
      <c r="L218" s="248"/>
      <c r="M218" s="248"/>
      <c r="N218" s="248"/>
      <c r="O218" s="248"/>
      <c r="P218" s="248"/>
      <c r="Q218" s="248"/>
      <c r="R218" s="248"/>
      <c r="S218" s="237">
        <f t="shared" ref="S218:S223" si="14">I218+J218</f>
        <v>480</v>
      </c>
    </row>
    <row r="219" spans="1:19" ht="47.25" customHeight="1" x14ac:dyDescent="0.25">
      <c r="A219" s="146" t="s">
        <v>410</v>
      </c>
      <c r="B219" s="111">
        <v>525</v>
      </c>
      <c r="C219" s="148">
        <v>10</v>
      </c>
      <c r="D219" s="257" t="s">
        <v>224</v>
      </c>
      <c r="E219" s="147" t="s">
        <v>226</v>
      </c>
      <c r="F219" s="147" t="s">
        <v>227</v>
      </c>
      <c r="G219" s="215">
        <f>G220</f>
        <v>348</v>
      </c>
      <c r="H219" s="251">
        <f>H218</f>
        <v>132</v>
      </c>
      <c r="I219" s="242">
        <f t="shared" si="13"/>
        <v>480</v>
      </c>
      <c r="J219" s="248"/>
      <c r="K219" s="248"/>
      <c r="L219" s="248"/>
      <c r="M219" s="248"/>
      <c r="N219" s="248"/>
      <c r="O219" s="248"/>
      <c r="P219" s="248"/>
      <c r="Q219" s="248"/>
      <c r="R219" s="248"/>
      <c r="S219" s="237">
        <f t="shared" si="14"/>
        <v>480</v>
      </c>
    </row>
    <row r="220" spans="1:19" ht="41.25" customHeight="1" x14ac:dyDescent="0.25">
      <c r="A220" s="149" t="s">
        <v>302</v>
      </c>
      <c r="B220" s="245">
        <v>525</v>
      </c>
      <c r="C220" s="151">
        <v>10</v>
      </c>
      <c r="D220" s="132" t="s">
        <v>224</v>
      </c>
      <c r="E220" s="150" t="s">
        <v>278</v>
      </c>
      <c r="F220" s="150" t="s">
        <v>227</v>
      </c>
      <c r="G220" s="216">
        <f>G221</f>
        <v>348</v>
      </c>
      <c r="H220" s="252">
        <f>H219</f>
        <v>132</v>
      </c>
      <c r="I220" s="247">
        <f t="shared" si="13"/>
        <v>480</v>
      </c>
      <c r="J220" s="248"/>
      <c r="K220" s="248"/>
      <c r="L220" s="248"/>
      <c r="M220" s="248"/>
      <c r="N220" s="248"/>
      <c r="O220" s="248"/>
      <c r="P220" s="248"/>
      <c r="Q220" s="248"/>
      <c r="R220" s="248"/>
      <c r="S220" s="248">
        <f t="shared" si="14"/>
        <v>480</v>
      </c>
    </row>
    <row r="221" spans="1:19" ht="40.5" customHeight="1" x14ac:dyDescent="0.25">
      <c r="A221" s="149" t="s">
        <v>334</v>
      </c>
      <c r="B221" s="245">
        <v>525</v>
      </c>
      <c r="C221" s="151">
        <v>10</v>
      </c>
      <c r="D221" s="132" t="s">
        <v>224</v>
      </c>
      <c r="E221" s="150" t="s">
        <v>254</v>
      </c>
      <c r="F221" s="150" t="s">
        <v>227</v>
      </c>
      <c r="G221" s="216">
        <f>G222</f>
        <v>348</v>
      </c>
      <c r="H221" s="252">
        <f>H220</f>
        <v>132</v>
      </c>
      <c r="I221" s="247">
        <f t="shared" si="13"/>
        <v>480</v>
      </c>
      <c r="J221" s="248"/>
      <c r="K221" s="248"/>
      <c r="L221" s="248"/>
      <c r="M221" s="248"/>
      <c r="N221" s="248"/>
      <c r="O221" s="248"/>
      <c r="P221" s="248"/>
      <c r="Q221" s="248"/>
      <c r="R221" s="248"/>
      <c r="S221" s="248">
        <f t="shared" si="14"/>
        <v>480</v>
      </c>
    </row>
    <row r="222" spans="1:19" ht="40.5" customHeight="1" x14ac:dyDescent="0.25">
      <c r="A222" s="149" t="s">
        <v>411</v>
      </c>
      <c r="B222" s="245">
        <v>525</v>
      </c>
      <c r="C222" s="151">
        <v>10</v>
      </c>
      <c r="D222" s="132" t="s">
        <v>224</v>
      </c>
      <c r="E222" s="150" t="s">
        <v>412</v>
      </c>
      <c r="F222" s="150" t="s">
        <v>227</v>
      </c>
      <c r="G222" s="216">
        <f>G223</f>
        <v>348</v>
      </c>
      <c r="H222" s="252">
        <f>H221</f>
        <v>132</v>
      </c>
      <c r="I222" s="247">
        <f t="shared" si="13"/>
        <v>480</v>
      </c>
      <c r="J222" s="248"/>
      <c r="K222" s="248"/>
      <c r="L222" s="248"/>
      <c r="M222" s="248"/>
      <c r="N222" s="248"/>
      <c r="O222" s="248"/>
      <c r="P222" s="248"/>
      <c r="Q222" s="248"/>
      <c r="R222" s="248"/>
      <c r="S222" s="248">
        <f t="shared" si="14"/>
        <v>480</v>
      </c>
    </row>
    <row r="223" spans="1:19" ht="34.5" customHeight="1" x14ac:dyDescent="0.25">
      <c r="A223" s="149" t="s">
        <v>413</v>
      </c>
      <c r="B223" s="245">
        <v>525</v>
      </c>
      <c r="C223" s="151">
        <v>10</v>
      </c>
      <c r="D223" s="132" t="s">
        <v>224</v>
      </c>
      <c r="E223" s="150" t="s">
        <v>412</v>
      </c>
      <c r="F223" s="150">
        <v>312</v>
      </c>
      <c r="G223" s="216">
        <f>прил.6!F140</f>
        <v>348</v>
      </c>
      <c r="H223" s="252">
        <v>132</v>
      </c>
      <c r="I223" s="247">
        <f t="shared" si="13"/>
        <v>480</v>
      </c>
      <c r="J223" s="248"/>
      <c r="K223" s="248"/>
      <c r="L223" s="248"/>
      <c r="M223" s="248"/>
      <c r="N223" s="248"/>
      <c r="O223" s="248"/>
      <c r="P223" s="248"/>
      <c r="Q223" s="248"/>
      <c r="R223" s="248"/>
      <c r="S223" s="248">
        <f t="shared" si="14"/>
        <v>480</v>
      </c>
    </row>
    <row r="224" spans="1:19" ht="38.25" hidden="1" customHeight="1" x14ac:dyDescent="0.25">
      <c r="A224" s="146" t="s">
        <v>414</v>
      </c>
      <c r="B224" s="111">
        <v>525</v>
      </c>
      <c r="C224" s="148" t="s">
        <v>415</v>
      </c>
      <c r="D224" s="257" t="s">
        <v>224</v>
      </c>
      <c r="E224" s="147" t="s">
        <v>286</v>
      </c>
      <c r="F224" s="147" t="s">
        <v>227</v>
      </c>
      <c r="G224" s="215">
        <f>G225</f>
        <v>0</v>
      </c>
      <c r="H224" s="252"/>
      <c r="I224" s="239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</row>
    <row r="225" spans="1:19" ht="49.5" hidden="1" customHeight="1" x14ac:dyDescent="0.25">
      <c r="A225" s="149" t="s">
        <v>423</v>
      </c>
      <c r="B225" s="245">
        <v>525</v>
      </c>
      <c r="C225" s="151" t="s">
        <v>415</v>
      </c>
      <c r="D225" s="132" t="s">
        <v>224</v>
      </c>
      <c r="E225" s="150" t="s">
        <v>278</v>
      </c>
      <c r="F225" s="150" t="s">
        <v>227</v>
      </c>
      <c r="G225" s="216">
        <f>G226</f>
        <v>0</v>
      </c>
      <c r="H225" s="252"/>
      <c r="I225" s="239"/>
      <c r="J225" s="248"/>
      <c r="K225" s="248"/>
      <c r="L225" s="248"/>
      <c r="M225" s="248"/>
      <c r="N225" s="248"/>
      <c r="O225" s="248"/>
      <c r="P225" s="248"/>
      <c r="Q225" s="248"/>
      <c r="R225" s="248"/>
      <c r="S225" s="248"/>
    </row>
    <row r="226" spans="1:19" ht="53.25" hidden="1" customHeight="1" x14ac:dyDescent="0.25">
      <c r="A226" s="149" t="s">
        <v>450</v>
      </c>
      <c r="B226" s="245">
        <v>525</v>
      </c>
      <c r="C226" s="151" t="s">
        <v>415</v>
      </c>
      <c r="D226" s="132" t="s">
        <v>224</v>
      </c>
      <c r="E226" s="150" t="s">
        <v>254</v>
      </c>
      <c r="F226" s="150" t="s">
        <v>227</v>
      </c>
      <c r="G226" s="216">
        <f>G227</f>
        <v>0</v>
      </c>
      <c r="H226" s="252"/>
      <c r="I226" s="239"/>
      <c r="J226" s="248"/>
      <c r="K226" s="248"/>
      <c r="L226" s="248"/>
      <c r="M226" s="248"/>
      <c r="N226" s="248"/>
      <c r="O226" s="248"/>
      <c r="P226" s="248"/>
      <c r="Q226" s="248"/>
      <c r="R226" s="248"/>
      <c r="S226" s="248"/>
    </row>
    <row r="227" spans="1:19" ht="69.75" hidden="1" customHeight="1" x14ac:dyDescent="0.25">
      <c r="A227" s="149" t="s">
        <v>413</v>
      </c>
      <c r="B227" s="245">
        <v>525</v>
      </c>
      <c r="C227" s="151" t="s">
        <v>415</v>
      </c>
      <c r="D227" s="132" t="s">
        <v>224</v>
      </c>
      <c r="E227" s="150" t="s">
        <v>418</v>
      </c>
      <c r="F227" s="150" t="s">
        <v>419</v>
      </c>
      <c r="G227" s="216"/>
      <c r="H227" s="252"/>
      <c r="I227" s="239"/>
      <c r="J227" s="248"/>
      <c r="K227" s="248"/>
      <c r="L227" s="248"/>
      <c r="M227" s="248"/>
      <c r="N227" s="248"/>
      <c r="O227" s="248"/>
      <c r="P227" s="248"/>
      <c r="Q227" s="248"/>
      <c r="R227" s="248"/>
      <c r="S227" s="248"/>
    </row>
    <row r="228" spans="1:19" ht="69.75" hidden="1" customHeight="1" x14ac:dyDescent="0.25">
      <c r="A228" s="146" t="s">
        <v>421</v>
      </c>
      <c r="B228" s="111">
        <v>525</v>
      </c>
      <c r="C228" s="148" t="s">
        <v>276</v>
      </c>
      <c r="D228" s="257" t="s">
        <v>225</v>
      </c>
      <c r="E228" s="147" t="s">
        <v>226</v>
      </c>
      <c r="F228" s="148" t="s">
        <v>227</v>
      </c>
      <c r="G228" s="209">
        <f>G229</f>
        <v>0</v>
      </c>
      <c r="H228" s="252"/>
      <c r="I228" s="239"/>
      <c r="J228" s="248"/>
      <c r="K228" s="248"/>
      <c r="L228" s="248"/>
      <c r="M228" s="248"/>
      <c r="N228" s="248"/>
      <c r="O228" s="248"/>
      <c r="P228" s="248"/>
      <c r="Q228" s="248"/>
      <c r="R228" s="248"/>
      <c r="S228" s="248"/>
    </row>
    <row r="229" spans="1:19" ht="69" hidden="1" customHeight="1" x14ac:dyDescent="0.25">
      <c r="A229" s="149" t="s">
        <v>422</v>
      </c>
      <c r="B229" s="245">
        <v>525</v>
      </c>
      <c r="C229" s="151" t="s">
        <v>276</v>
      </c>
      <c r="D229" s="132" t="s">
        <v>224</v>
      </c>
      <c r="E229" s="150" t="s">
        <v>226</v>
      </c>
      <c r="F229" s="151" t="s">
        <v>227</v>
      </c>
      <c r="G229" s="211">
        <f>G230</f>
        <v>0</v>
      </c>
      <c r="H229" s="252"/>
      <c r="I229" s="239"/>
      <c r="J229" s="248"/>
      <c r="K229" s="248"/>
      <c r="L229" s="248"/>
      <c r="M229" s="248"/>
      <c r="N229" s="248"/>
      <c r="O229" s="248"/>
      <c r="P229" s="248"/>
      <c r="Q229" s="248"/>
      <c r="R229" s="248"/>
      <c r="S229" s="248"/>
    </row>
    <row r="230" spans="1:19" ht="66.75" hidden="1" customHeight="1" x14ac:dyDescent="0.25">
      <c r="A230" s="149" t="s">
        <v>423</v>
      </c>
      <c r="B230" s="245">
        <v>525</v>
      </c>
      <c r="C230" s="151" t="s">
        <v>276</v>
      </c>
      <c r="D230" s="132" t="s">
        <v>224</v>
      </c>
      <c r="E230" s="150" t="s">
        <v>254</v>
      </c>
      <c r="F230" s="151" t="s">
        <v>227</v>
      </c>
      <c r="G230" s="211">
        <f>G231</f>
        <v>0</v>
      </c>
      <c r="H230" s="252"/>
      <c r="I230" s="239"/>
      <c r="J230" s="248"/>
      <c r="K230" s="248"/>
      <c r="L230" s="248"/>
      <c r="M230" s="248"/>
      <c r="N230" s="248"/>
      <c r="O230" s="248"/>
      <c r="P230" s="248"/>
      <c r="Q230" s="248"/>
      <c r="R230" s="248"/>
      <c r="S230" s="248"/>
    </row>
    <row r="231" spans="1:19" ht="69.75" hidden="1" customHeight="1" x14ac:dyDescent="0.25">
      <c r="A231" s="149" t="s">
        <v>424</v>
      </c>
      <c r="B231" s="245">
        <v>525</v>
      </c>
      <c r="C231" s="151" t="s">
        <v>276</v>
      </c>
      <c r="D231" s="132" t="s">
        <v>224</v>
      </c>
      <c r="E231" s="150" t="s">
        <v>425</v>
      </c>
      <c r="F231" s="151" t="s">
        <v>227</v>
      </c>
      <c r="G231" s="211">
        <f>G232</f>
        <v>0</v>
      </c>
      <c r="H231" s="252"/>
      <c r="I231" s="239"/>
      <c r="J231" s="248"/>
      <c r="K231" s="248"/>
      <c r="L231" s="248"/>
      <c r="M231" s="248"/>
      <c r="N231" s="248"/>
      <c r="O231" s="248"/>
      <c r="P231" s="248"/>
      <c r="Q231" s="248"/>
      <c r="R231" s="248"/>
      <c r="S231" s="248"/>
    </row>
    <row r="232" spans="1:19" ht="0.75" hidden="1" customHeight="1" x14ac:dyDescent="0.25">
      <c r="A232" s="149" t="s">
        <v>281</v>
      </c>
      <c r="B232" s="245">
        <v>525</v>
      </c>
      <c r="C232" s="151" t="s">
        <v>276</v>
      </c>
      <c r="D232" s="132" t="s">
        <v>224</v>
      </c>
      <c r="E232" s="150" t="s">
        <v>426</v>
      </c>
      <c r="F232" s="151" t="s">
        <v>227</v>
      </c>
      <c r="G232" s="211">
        <f>G233</f>
        <v>0</v>
      </c>
      <c r="H232" s="252"/>
      <c r="I232" s="239"/>
      <c r="J232" s="248"/>
      <c r="K232" s="248"/>
      <c r="L232" s="248"/>
      <c r="M232" s="248"/>
      <c r="N232" s="248"/>
      <c r="O232" s="248"/>
      <c r="P232" s="248"/>
      <c r="Q232" s="248"/>
      <c r="R232" s="248"/>
      <c r="S232" s="248"/>
    </row>
    <row r="233" spans="1:19" ht="69.75" hidden="1" customHeight="1" x14ac:dyDescent="0.25">
      <c r="A233" s="149" t="s">
        <v>301</v>
      </c>
      <c r="B233" s="245">
        <v>525</v>
      </c>
      <c r="C233" s="151" t="s">
        <v>276</v>
      </c>
      <c r="D233" s="132" t="s">
        <v>224</v>
      </c>
      <c r="E233" s="150" t="s">
        <v>426</v>
      </c>
      <c r="F233" s="151" t="s">
        <v>270</v>
      </c>
      <c r="G233" s="211"/>
      <c r="H233" s="252"/>
      <c r="I233" s="239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</row>
    <row r="234" spans="1:19" ht="69.75" hidden="1" customHeight="1" x14ac:dyDescent="0.25">
      <c r="A234" s="146" t="s">
        <v>421</v>
      </c>
      <c r="B234" s="245">
        <v>525</v>
      </c>
      <c r="C234" s="148" t="s">
        <v>276</v>
      </c>
      <c r="D234" s="245">
        <v>525</v>
      </c>
      <c r="E234" s="147" t="s">
        <v>226</v>
      </c>
      <c r="F234" s="148" t="s">
        <v>227</v>
      </c>
      <c r="G234" s="209">
        <f>G235</f>
        <v>0</v>
      </c>
      <c r="H234" s="252"/>
      <c r="I234" s="239"/>
      <c r="J234" s="248"/>
      <c r="K234" s="248"/>
      <c r="L234" s="248"/>
      <c r="M234" s="248"/>
      <c r="N234" s="248"/>
      <c r="O234" s="248"/>
      <c r="P234" s="248"/>
      <c r="Q234" s="248"/>
      <c r="R234" s="248"/>
      <c r="S234" s="248"/>
    </row>
    <row r="235" spans="1:19" ht="69.75" hidden="1" customHeight="1" x14ac:dyDescent="0.25">
      <c r="A235" s="149" t="s">
        <v>422</v>
      </c>
      <c r="B235" s="245">
        <v>525</v>
      </c>
      <c r="C235" s="151" t="s">
        <v>276</v>
      </c>
      <c r="D235" s="132" t="s">
        <v>224</v>
      </c>
      <c r="E235" s="150" t="s">
        <v>226</v>
      </c>
      <c r="F235" s="151" t="s">
        <v>227</v>
      </c>
      <c r="G235" s="211">
        <f>G236</f>
        <v>0</v>
      </c>
      <c r="H235" s="252"/>
      <c r="I235" s="239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</row>
    <row r="236" spans="1:19" ht="69.75" hidden="1" customHeight="1" x14ac:dyDescent="0.25">
      <c r="A236" s="149" t="s">
        <v>423</v>
      </c>
      <c r="B236" s="245">
        <v>525</v>
      </c>
      <c r="C236" s="151" t="s">
        <v>276</v>
      </c>
      <c r="D236" s="132" t="s">
        <v>224</v>
      </c>
      <c r="E236" s="150" t="s">
        <v>254</v>
      </c>
      <c r="F236" s="151" t="s">
        <v>227</v>
      </c>
      <c r="G236" s="211">
        <f>G237</f>
        <v>0</v>
      </c>
      <c r="H236" s="252"/>
      <c r="I236" s="239"/>
      <c r="J236" s="248"/>
      <c r="K236" s="248"/>
      <c r="L236" s="248"/>
      <c r="M236" s="248"/>
      <c r="N236" s="248"/>
      <c r="O236" s="248"/>
      <c r="P236" s="248"/>
      <c r="Q236" s="248"/>
      <c r="R236" s="248"/>
      <c r="S236" s="248"/>
    </row>
    <row r="237" spans="1:19" ht="69.75" hidden="1" customHeight="1" x14ac:dyDescent="0.25">
      <c r="A237" s="149" t="s">
        <v>424</v>
      </c>
      <c r="B237" s="245">
        <v>525</v>
      </c>
      <c r="C237" s="151" t="s">
        <v>276</v>
      </c>
      <c r="D237" s="132" t="s">
        <v>224</v>
      </c>
      <c r="E237" s="150" t="s">
        <v>425</v>
      </c>
      <c r="F237" s="151" t="s">
        <v>227</v>
      </c>
      <c r="G237" s="211">
        <f>G238</f>
        <v>0</v>
      </c>
      <c r="H237" s="252"/>
      <c r="I237" s="239"/>
      <c r="J237" s="248"/>
      <c r="K237" s="248"/>
      <c r="L237" s="248"/>
      <c r="M237" s="248"/>
      <c r="N237" s="248"/>
      <c r="O237" s="248"/>
      <c r="P237" s="248"/>
      <c r="Q237" s="248"/>
      <c r="R237" s="248"/>
      <c r="S237" s="248"/>
    </row>
    <row r="238" spans="1:19" ht="69.75" hidden="1" customHeight="1" x14ac:dyDescent="0.25">
      <c r="A238" s="149" t="s">
        <v>281</v>
      </c>
      <c r="B238" s="245">
        <v>525</v>
      </c>
      <c r="C238" s="151" t="s">
        <v>276</v>
      </c>
      <c r="D238" s="132" t="s">
        <v>224</v>
      </c>
      <c r="E238" s="150" t="s">
        <v>426</v>
      </c>
      <c r="F238" s="151" t="s">
        <v>227</v>
      </c>
      <c r="G238" s="211">
        <f>G239</f>
        <v>0</v>
      </c>
      <c r="H238" s="252"/>
      <c r="I238" s="239"/>
      <c r="J238" s="248"/>
      <c r="K238" s="248"/>
      <c r="L238" s="248"/>
      <c r="M238" s="248"/>
      <c r="N238" s="248"/>
      <c r="O238" s="248"/>
      <c r="P238" s="248"/>
      <c r="Q238" s="248"/>
      <c r="R238" s="248"/>
      <c r="S238" s="248"/>
    </row>
    <row r="239" spans="1:19" ht="69.75" hidden="1" customHeight="1" x14ac:dyDescent="0.25">
      <c r="A239" s="149" t="s">
        <v>301</v>
      </c>
      <c r="B239" s="245">
        <v>525</v>
      </c>
      <c r="C239" s="151" t="s">
        <v>276</v>
      </c>
      <c r="D239" s="132" t="s">
        <v>224</v>
      </c>
      <c r="E239" s="150" t="s">
        <v>426</v>
      </c>
      <c r="F239" s="151" t="s">
        <v>270</v>
      </c>
      <c r="G239" s="211">
        <v>0</v>
      </c>
      <c r="H239" s="252"/>
      <c r="I239" s="239"/>
      <c r="J239" s="248"/>
      <c r="K239" s="248"/>
      <c r="L239" s="248"/>
      <c r="M239" s="248"/>
      <c r="N239" s="248"/>
      <c r="O239" s="248"/>
      <c r="P239" s="248"/>
      <c r="Q239" s="248"/>
      <c r="R239" s="248"/>
      <c r="S239" s="248"/>
    </row>
    <row r="240" spans="1:19" ht="47.25" x14ac:dyDescent="0.25">
      <c r="A240" s="262" t="s">
        <v>427</v>
      </c>
      <c r="B240" s="111">
        <v>525</v>
      </c>
      <c r="C240" s="263">
        <v>14</v>
      </c>
      <c r="D240" s="230" t="s">
        <v>225</v>
      </c>
      <c r="E240" s="263" t="s">
        <v>226</v>
      </c>
      <c r="F240" s="257" t="s">
        <v>227</v>
      </c>
      <c r="G240" s="264">
        <f>G241</f>
        <v>228</v>
      </c>
      <c r="H240" s="239"/>
      <c r="I240" s="242">
        <f t="shared" ref="I240:I245" si="15">G240+H240</f>
        <v>228</v>
      </c>
      <c r="J240" s="248"/>
      <c r="K240" s="248"/>
      <c r="L240" s="248"/>
      <c r="M240" s="248"/>
      <c r="N240" s="248"/>
      <c r="O240" s="248"/>
      <c r="P240" s="248"/>
      <c r="Q240" s="248"/>
      <c r="R240" s="248"/>
      <c r="S240" s="237">
        <f>I240+J240</f>
        <v>228</v>
      </c>
    </row>
    <row r="241" spans="1:19" ht="16.5" x14ac:dyDescent="0.25">
      <c r="A241" s="153" t="s">
        <v>428</v>
      </c>
      <c r="B241" s="245">
        <v>525</v>
      </c>
      <c r="C241" s="265">
        <v>14</v>
      </c>
      <c r="D241" s="266" t="s">
        <v>288</v>
      </c>
      <c r="E241" s="265" t="s">
        <v>226</v>
      </c>
      <c r="F241" s="132" t="s">
        <v>227</v>
      </c>
      <c r="G241" s="267">
        <f>G242</f>
        <v>228</v>
      </c>
      <c r="H241" s="239"/>
      <c r="I241" s="247">
        <f t="shared" si="15"/>
        <v>228</v>
      </c>
      <c r="J241" s="248"/>
      <c r="K241" s="248"/>
      <c r="L241" s="248"/>
      <c r="M241" s="248"/>
      <c r="N241" s="248"/>
      <c r="O241" s="248"/>
      <c r="P241" s="248"/>
      <c r="Q241" s="248"/>
      <c r="R241" s="248"/>
      <c r="S241" s="248">
        <f>I241+J241</f>
        <v>228</v>
      </c>
    </row>
    <row r="242" spans="1:19" ht="16.5" x14ac:dyDescent="0.25">
      <c r="A242" s="153" t="s">
        <v>429</v>
      </c>
      <c r="B242" s="245">
        <v>525</v>
      </c>
      <c r="C242" s="265">
        <v>14</v>
      </c>
      <c r="D242" s="266" t="s">
        <v>288</v>
      </c>
      <c r="E242" s="265" t="s">
        <v>278</v>
      </c>
      <c r="F242" s="132" t="s">
        <v>227</v>
      </c>
      <c r="G242" s="267">
        <v>228</v>
      </c>
      <c r="H242" s="239"/>
      <c r="I242" s="247">
        <f t="shared" si="15"/>
        <v>228</v>
      </c>
      <c r="J242" s="248"/>
      <c r="K242" s="248"/>
      <c r="L242" s="248"/>
      <c r="M242" s="248"/>
      <c r="N242" s="248"/>
      <c r="O242" s="248"/>
      <c r="P242" s="248"/>
      <c r="Q242" s="248"/>
      <c r="R242" s="248"/>
      <c r="S242" s="248">
        <f>I242+J242</f>
        <v>228</v>
      </c>
    </row>
    <row r="243" spans="1:19" ht="16.5" x14ac:dyDescent="0.25">
      <c r="A243" s="153" t="s">
        <v>334</v>
      </c>
      <c r="B243" s="245">
        <v>525</v>
      </c>
      <c r="C243" s="265">
        <v>14</v>
      </c>
      <c r="D243" s="266" t="s">
        <v>288</v>
      </c>
      <c r="E243" s="265" t="s">
        <v>254</v>
      </c>
      <c r="F243" s="132" t="s">
        <v>227</v>
      </c>
      <c r="G243" s="267">
        <f>G244</f>
        <v>228</v>
      </c>
      <c r="H243" s="239"/>
      <c r="I243" s="247">
        <f t="shared" si="15"/>
        <v>228</v>
      </c>
      <c r="J243" s="248"/>
      <c r="K243" s="248"/>
      <c r="L243" s="248"/>
      <c r="M243" s="248"/>
      <c r="N243" s="248"/>
      <c r="O243" s="248"/>
      <c r="P243" s="248"/>
      <c r="Q243" s="248"/>
      <c r="R243" s="248"/>
      <c r="S243" s="248">
        <f>I243+J243</f>
        <v>228</v>
      </c>
    </row>
    <row r="244" spans="1:19" ht="78.75" x14ac:dyDescent="0.25">
      <c r="A244" s="153" t="s">
        <v>430</v>
      </c>
      <c r="B244" s="245">
        <v>525</v>
      </c>
      <c r="C244" s="265">
        <v>14</v>
      </c>
      <c r="D244" s="266" t="s">
        <v>288</v>
      </c>
      <c r="E244" s="265" t="s">
        <v>431</v>
      </c>
      <c r="F244" s="132" t="s">
        <v>227</v>
      </c>
      <c r="G244" s="267">
        <v>228</v>
      </c>
      <c r="H244" s="239"/>
      <c r="I244" s="247">
        <f t="shared" si="15"/>
        <v>228</v>
      </c>
      <c r="J244" s="248"/>
      <c r="K244" s="248"/>
      <c r="L244" s="248"/>
      <c r="M244" s="248"/>
      <c r="N244" s="248"/>
      <c r="O244" s="248"/>
      <c r="P244" s="248"/>
      <c r="Q244" s="248"/>
      <c r="R244" s="248"/>
      <c r="S244" s="248">
        <f>I244+J244</f>
        <v>228</v>
      </c>
    </row>
    <row r="245" spans="1:19" ht="16.5" x14ac:dyDescent="0.25">
      <c r="A245" s="153" t="s">
        <v>432</v>
      </c>
      <c r="B245" s="245">
        <v>525</v>
      </c>
      <c r="C245" s="265">
        <v>14</v>
      </c>
      <c r="D245" s="266" t="s">
        <v>288</v>
      </c>
      <c r="E245" s="265" t="s">
        <v>431</v>
      </c>
      <c r="F245" s="265">
        <v>540</v>
      </c>
      <c r="G245" s="267">
        <f>прил.6!F161</f>
        <v>228</v>
      </c>
      <c r="H245" s="239"/>
      <c r="I245" s="247">
        <f t="shared" si="15"/>
        <v>228</v>
      </c>
      <c r="J245" s="248"/>
      <c r="K245" s="248"/>
      <c r="L245" s="248"/>
      <c r="M245" s="248"/>
      <c r="N245" s="248"/>
      <c r="O245" s="248"/>
      <c r="P245" s="248"/>
      <c r="Q245" s="248"/>
      <c r="R245" s="248"/>
      <c r="S245" s="248">
        <f>G245+J245</f>
        <v>228</v>
      </c>
    </row>
    <row r="246" spans="1:19" x14ac:dyDescent="0.25">
      <c r="H246" s="268"/>
    </row>
  </sheetData>
  <mergeCells count="3">
    <mergeCell ref="E1:S1"/>
    <mergeCell ref="E2:S2"/>
    <mergeCell ref="A3:S3"/>
  </mergeCells>
  <pageMargins left="0.23611111111111099" right="3.9583333333333297E-2" top="0.55138888888888904" bottom="0.55138888888888904" header="0.511811023622047" footer="0.511811023622047"/>
  <pageSetup paperSize="9" firstPageNumber="223" fitToHeight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8</vt:i4>
      </vt:variant>
    </vt:vector>
  </HeadingPairs>
  <TitlesOfParts>
    <vt:vector size="34" baseType="lpstr">
      <vt:lpstr>прил 1.</vt:lpstr>
      <vt:lpstr>приложение 2</vt:lpstr>
      <vt:lpstr>Прил. 3</vt:lpstr>
      <vt:lpstr>прил 4.  (2)</vt:lpstr>
      <vt:lpstr>прил 4. </vt:lpstr>
      <vt:lpstr>прил 5.</vt:lpstr>
      <vt:lpstr>прил.6</vt:lpstr>
      <vt:lpstr>прил.7</vt:lpstr>
      <vt:lpstr>прил.8</vt:lpstr>
      <vt:lpstr>прил.9</vt:lpstr>
      <vt:lpstr>прил.10</vt:lpstr>
      <vt:lpstr>прил.11</vt:lpstr>
      <vt:lpstr>прил 12. </vt:lpstr>
      <vt:lpstr>прил 13.</vt:lpstr>
      <vt:lpstr>прил.14</vt:lpstr>
      <vt:lpstr>прил 15.</vt:lpstr>
      <vt:lpstr>прил.16</vt:lpstr>
      <vt:lpstr>прил.17</vt:lpstr>
      <vt:lpstr>прил.12</vt:lpstr>
      <vt:lpstr>прил.13</vt:lpstr>
      <vt:lpstr>прил.14(1)</vt:lpstr>
      <vt:lpstr>прил.15(1)</vt:lpstr>
      <vt:lpstr>прил.16(1)</vt:lpstr>
      <vt:lpstr>прил.17(1)</vt:lpstr>
      <vt:lpstr>прил.18</vt:lpstr>
      <vt:lpstr>прил.19</vt:lpstr>
      <vt:lpstr>прил.6!_ФильтрБазыДанных</vt:lpstr>
      <vt:lpstr>прил.7!_ФильтрБазыДанных</vt:lpstr>
      <vt:lpstr>прил.8!_ФильтрБазыДанных</vt:lpstr>
      <vt:lpstr>прил.9!_ФильтрБазыДанных</vt:lpstr>
      <vt:lpstr>прил.6!Заголовки_для_печати</vt:lpstr>
      <vt:lpstr>прил.7!Заголовки_для_печати</vt:lpstr>
      <vt:lpstr>прил.8!Заголовки_для_печати</vt:lpstr>
      <vt:lpstr>прил.9!Заголовки_для_печати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55</cp:revision>
  <cp:lastPrinted>2020-12-15T10:51:23Z</cp:lastPrinted>
  <dcterms:created xsi:type="dcterms:W3CDTF">2017-03-29T09:41:28Z</dcterms:created>
  <dcterms:modified xsi:type="dcterms:W3CDTF">2023-07-13T12:52:30Z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